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DA25F049-B676-44B4-B649-D4EE26D97DD9}" xr6:coauthVersionLast="47" xr6:coauthVersionMax="47" xr10:uidLastSave="{00000000-0000-0000-0000-000000000000}"/>
  <bookViews>
    <workbookView xWindow="-120" yWindow="-120" windowWidth="19440" windowHeight="15000" tabRatio="597"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2" hidden="1">'Small WwTW'!$B$11:$AP$233</definedName>
    <definedName name="_xlnm._FilterDatabase" localSheetId="3" hidden="1">STC!$AG$12:$AJ$42</definedName>
    <definedName name="_xlnm._FilterDatabase" localSheetId="1" hidden="1">WwTW!$D$11:$AG$151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3" i="3" l="1"/>
  <c r="BP14" i="3"/>
  <c r="BP15" i="3"/>
  <c r="BP16" i="3"/>
  <c r="BP17" i="3"/>
  <c r="BP18" i="3"/>
  <c r="BP19" i="3"/>
  <c r="BP20" i="3"/>
  <c r="BP21" i="3"/>
  <c r="BP22" i="3"/>
  <c r="BP23" i="3"/>
  <c r="BP24" i="3"/>
  <c r="BP25" i="3"/>
  <c r="BP26" i="3"/>
  <c r="BP27" i="3"/>
  <c r="BP28" i="3"/>
  <c r="BP29" i="3"/>
  <c r="BP30" i="3"/>
  <c r="BP31" i="3"/>
  <c r="BP32" i="3"/>
  <c r="BP33" i="3"/>
  <c r="BP34" i="3"/>
  <c r="BP35" i="3"/>
  <c r="BP36" i="3"/>
  <c r="BP37" i="3"/>
  <c r="BP38" i="3"/>
  <c r="BP39" i="3"/>
  <c r="BP40" i="3"/>
  <c r="BP41" i="3"/>
  <c r="BP42" i="3"/>
  <c r="BP12" i="3"/>
  <c r="CY44" i="3" l="1"/>
  <c r="CY45" i="3"/>
  <c r="CY47" i="3"/>
  <c r="CY48" i="3"/>
  <c r="BU48" i="3"/>
  <c r="BX47" i="3"/>
  <c r="BS46" i="3"/>
  <c r="BV45" i="3"/>
  <c r="BQ44" i="3"/>
  <c r="BW47" i="3" l="1"/>
  <c r="CA47" i="3"/>
  <c r="BP44" i="3"/>
  <c r="BT47" i="3"/>
  <c r="BP48" i="3"/>
  <c r="BS47" i="3"/>
  <c r="BY48" i="3"/>
  <c r="BW46" i="3"/>
  <c r="BX48" i="3"/>
  <c r="BX44" i="3"/>
  <c r="BT48" i="3"/>
  <c r="BU44" i="3"/>
  <c r="BQ48" i="3"/>
  <c r="BT44" i="3"/>
  <c r="CA48" i="3"/>
  <c r="BS48" i="3"/>
  <c r="BV47" i="3"/>
  <c r="BY46" i="3"/>
  <c r="BQ46" i="3"/>
  <c r="BT45" i="3"/>
  <c r="BW44" i="3"/>
  <c r="BZ46" i="3"/>
  <c r="BR46" i="3"/>
  <c r="BU45" i="3"/>
  <c r="BZ48" i="3"/>
  <c r="BR48" i="3"/>
  <c r="BU47" i="3"/>
  <c r="BX46" i="3"/>
  <c r="CA45" i="3"/>
  <c r="BS45" i="3"/>
  <c r="BV44" i="3"/>
  <c r="BZ45" i="3"/>
  <c r="BP45" i="3"/>
  <c r="BW48" i="3"/>
  <c r="BZ47" i="3"/>
  <c r="BR47" i="3"/>
  <c r="BU46" i="3"/>
  <c r="BX45" i="3"/>
  <c r="CA44" i="3"/>
  <c r="BS44" i="3"/>
  <c r="BR45" i="3"/>
  <c r="BV46" i="3"/>
  <c r="BQ45" i="3"/>
  <c r="BP46" i="3"/>
  <c r="BV48" i="3"/>
  <c r="BY47" i="3"/>
  <c r="BQ47" i="3"/>
  <c r="BT46" i="3"/>
  <c r="BW45" i="3"/>
  <c r="BZ44" i="3"/>
  <c r="BR44" i="3"/>
  <c r="BY45" i="3"/>
  <c r="BP47" i="3"/>
  <c r="CA46" i="3"/>
  <c r="BY44" i="3"/>
  <c r="CP7" i="3" l="1"/>
  <c r="BQ42" i="3"/>
  <c r="BR42" i="3" s="1"/>
  <c r="BS42" i="3" s="1"/>
  <c r="BT42" i="3" s="1"/>
  <c r="BU42" i="3" s="1"/>
  <c r="BV42" i="3" s="1"/>
  <c r="BW42" i="3" s="1"/>
  <c r="BX42" i="3" s="1"/>
  <c r="BY42" i="3" s="1"/>
  <c r="BZ42" i="3" s="1"/>
  <c r="CA42" i="3" s="1"/>
  <c r="BQ41" i="3"/>
  <c r="BR41" i="3" s="1"/>
  <c r="BS41" i="3" s="1"/>
  <c r="BT41" i="3" s="1"/>
  <c r="BU41" i="3" s="1"/>
  <c r="BV41" i="3" s="1"/>
  <c r="BW41" i="3" s="1"/>
  <c r="BX41" i="3" s="1"/>
  <c r="BY41" i="3" s="1"/>
  <c r="BZ41" i="3" s="1"/>
  <c r="CA41" i="3" s="1"/>
  <c r="BQ40" i="3"/>
  <c r="BR40" i="3" s="1"/>
  <c r="BS40" i="3" s="1"/>
  <c r="BT40" i="3" s="1"/>
  <c r="BU40" i="3" s="1"/>
  <c r="BV40" i="3" s="1"/>
  <c r="BW40" i="3" s="1"/>
  <c r="BX40" i="3" s="1"/>
  <c r="BY40" i="3" s="1"/>
  <c r="BZ40" i="3" s="1"/>
  <c r="CA40" i="3" s="1"/>
  <c r="BQ39" i="3"/>
  <c r="BR39" i="3" s="1"/>
  <c r="BS39" i="3" s="1"/>
  <c r="BT39" i="3" s="1"/>
  <c r="BU39" i="3" s="1"/>
  <c r="BV39" i="3" s="1"/>
  <c r="BW39" i="3" s="1"/>
  <c r="BX39" i="3" s="1"/>
  <c r="BY39" i="3" s="1"/>
  <c r="BZ39" i="3" s="1"/>
  <c r="CA39" i="3" s="1"/>
  <c r="BQ38" i="3"/>
  <c r="BR38" i="3" s="1"/>
  <c r="BS38" i="3" s="1"/>
  <c r="BT38" i="3" s="1"/>
  <c r="BU38" i="3" s="1"/>
  <c r="BV38" i="3" s="1"/>
  <c r="BW38" i="3" s="1"/>
  <c r="BX38" i="3" s="1"/>
  <c r="BY38" i="3" s="1"/>
  <c r="BZ38" i="3" s="1"/>
  <c r="CA38" i="3" s="1"/>
  <c r="BQ37" i="3"/>
  <c r="BR37" i="3" s="1"/>
  <c r="BS37" i="3" s="1"/>
  <c r="BT37" i="3" s="1"/>
  <c r="BU37" i="3" s="1"/>
  <c r="BV37" i="3" s="1"/>
  <c r="BW37" i="3" s="1"/>
  <c r="BX37" i="3" s="1"/>
  <c r="BY37" i="3" s="1"/>
  <c r="BZ37" i="3" s="1"/>
  <c r="CA37" i="3" s="1"/>
  <c r="BQ36" i="3"/>
  <c r="BR36" i="3" s="1"/>
  <c r="BS36" i="3" s="1"/>
  <c r="BT36" i="3" s="1"/>
  <c r="BU36" i="3" s="1"/>
  <c r="BV36" i="3" s="1"/>
  <c r="BW36" i="3" s="1"/>
  <c r="BX36" i="3" s="1"/>
  <c r="BY36" i="3" s="1"/>
  <c r="BZ36" i="3" s="1"/>
  <c r="CA36" i="3" s="1"/>
  <c r="BQ35" i="3"/>
  <c r="BR35" i="3" s="1"/>
  <c r="BS35" i="3" s="1"/>
  <c r="BT35" i="3" s="1"/>
  <c r="BU35" i="3" s="1"/>
  <c r="BV35" i="3" s="1"/>
  <c r="BW35" i="3" s="1"/>
  <c r="BX35" i="3" s="1"/>
  <c r="BY35" i="3" s="1"/>
  <c r="BZ35" i="3" s="1"/>
  <c r="CA35" i="3" s="1"/>
  <c r="BQ34" i="3"/>
  <c r="BR34" i="3" s="1"/>
  <c r="BS34" i="3" s="1"/>
  <c r="BT34" i="3" s="1"/>
  <c r="BU34" i="3" s="1"/>
  <c r="BV34" i="3" s="1"/>
  <c r="BW34" i="3" s="1"/>
  <c r="BX34" i="3" s="1"/>
  <c r="BY34" i="3" s="1"/>
  <c r="BZ34" i="3" s="1"/>
  <c r="CA34" i="3" s="1"/>
  <c r="BQ33" i="3"/>
  <c r="BR33" i="3" s="1"/>
  <c r="BS33" i="3" s="1"/>
  <c r="BT33" i="3" s="1"/>
  <c r="BU33" i="3" s="1"/>
  <c r="BV33" i="3" s="1"/>
  <c r="BW33" i="3" s="1"/>
  <c r="BX33" i="3" s="1"/>
  <c r="BY33" i="3" s="1"/>
  <c r="BZ33" i="3" s="1"/>
  <c r="CA33" i="3" s="1"/>
  <c r="BQ32" i="3"/>
  <c r="BR32" i="3" s="1"/>
  <c r="BS32" i="3" s="1"/>
  <c r="BT32" i="3" s="1"/>
  <c r="BU32" i="3" s="1"/>
  <c r="BV32" i="3" s="1"/>
  <c r="BW32" i="3" s="1"/>
  <c r="BX32" i="3" s="1"/>
  <c r="BY32" i="3" s="1"/>
  <c r="BZ32" i="3" s="1"/>
  <c r="CA32" i="3" s="1"/>
  <c r="BQ31" i="3"/>
  <c r="BR31" i="3" s="1"/>
  <c r="BS31" i="3" s="1"/>
  <c r="BT31" i="3" s="1"/>
  <c r="BU31" i="3" s="1"/>
  <c r="BV31" i="3" s="1"/>
  <c r="BW31" i="3" s="1"/>
  <c r="BX31" i="3" s="1"/>
  <c r="BY31" i="3" s="1"/>
  <c r="BZ31" i="3" s="1"/>
  <c r="CA31" i="3" s="1"/>
  <c r="BQ30" i="3"/>
  <c r="BR30" i="3" s="1"/>
  <c r="BS30" i="3" s="1"/>
  <c r="BT30" i="3" s="1"/>
  <c r="BU30" i="3" s="1"/>
  <c r="BV30" i="3" s="1"/>
  <c r="BW30" i="3" s="1"/>
  <c r="BX30" i="3" s="1"/>
  <c r="BY30" i="3" s="1"/>
  <c r="BZ30" i="3" s="1"/>
  <c r="CA30" i="3" s="1"/>
  <c r="BQ29" i="3"/>
  <c r="BR29" i="3" s="1"/>
  <c r="BS29" i="3" s="1"/>
  <c r="BT29" i="3" s="1"/>
  <c r="BU29" i="3" s="1"/>
  <c r="BV29" i="3" s="1"/>
  <c r="BW29" i="3" s="1"/>
  <c r="BX29" i="3" s="1"/>
  <c r="BY29" i="3" s="1"/>
  <c r="BZ29" i="3" s="1"/>
  <c r="CA29" i="3" s="1"/>
  <c r="BQ28" i="3"/>
  <c r="BR28" i="3" s="1"/>
  <c r="BS28" i="3" s="1"/>
  <c r="BT28" i="3" s="1"/>
  <c r="BU28" i="3" s="1"/>
  <c r="BV28" i="3" s="1"/>
  <c r="BW28" i="3" s="1"/>
  <c r="BX28" i="3" s="1"/>
  <c r="BY28" i="3" s="1"/>
  <c r="BZ28" i="3" s="1"/>
  <c r="CA28" i="3" s="1"/>
  <c r="BQ27" i="3"/>
  <c r="BR27" i="3" s="1"/>
  <c r="BS27" i="3" s="1"/>
  <c r="BT27" i="3" s="1"/>
  <c r="BU27" i="3" s="1"/>
  <c r="BV27" i="3" s="1"/>
  <c r="BW27" i="3" s="1"/>
  <c r="BX27" i="3" s="1"/>
  <c r="BY27" i="3" s="1"/>
  <c r="BZ27" i="3" s="1"/>
  <c r="CA27" i="3" s="1"/>
  <c r="BQ26" i="3"/>
  <c r="BR26" i="3" s="1"/>
  <c r="BS26" i="3" s="1"/>
  <c r="BT26" i="3" s="1"/>
  <c r="BU26" i="3" s="1"/>
  <c r="BV26" i="3" s="1"/>
  <c r="BW26" i="3" s="1"/>
  <c r="BX26" i="3" s="1"/>
  <c r="BY26" i="3" s="1"/>
  <c r="BZ26" i="3" s="1"/>
  <c r="CA26" i="3" s="1"/>
  <c r="BQ25" i="3"/>
  <c r="BR25" i="3" s="1"/>
  <c r="BS25" i="3" s="1"/>
  <c r="BT25" i="3" s="1"/>
  <c r="BU25" i="3" s="1"/>
  <c r="BV25" i="3" s="1"/>
  <c r="BW25" i="3" s="1"/>
  <c r="BX25" i="3" s="1"/>
  <c r="BY25" i="3" s="1"/>
  <c r="BZ25" i="3" s="1"/>
  <c r="CA25" i="3" s="1"/>
  <c r="BQ24" i="3"/>
  <c r="BR24" i="3" s="1"/>
  <c r="BS24" i="3" s="1"/>
  <c r="BT24" i="3" s="1"/>
  <c r="BU24" i="3" s="1"/>
  <c r="BV24" i="3" s="1"/>
  <c r="BW24" i="3" s="1"/>
  <c r="BX24" i="3" s="1"/>
  <c r="BY24" i="3" s="1"/>
  <c r="BZ24" i="3" s="1"/>
  <c r="CA24" i="3" s="1"/>
  <c r="BQ23" i="3"/>
  <c r="BR23" i="3" s="1"/>
  <c r="BS23" i="3" s="1"/>
  <c r="BT23" i="3" s="1"/>
  <c r="BU23" i="3" s="1"/>
  <c r="BV23" i="3" s="1"/>
  <c r="BW23" i="3" s="1"/>
  <c r="BX23" i="3" s="1"/>
  <c r="BY23" i="3" s="1"/>
  <c r="BZ23" i="3" s="1"/>
  <c r="CA23" i="3" s="1"/>
  <c r="BQ22" i="3"/>
  <c r="BR22" i="3" s="1"/>
  <c r="BS22" i="3" s="1"/>
  <c r="BT22" i="3" s="1"/>
  <c r="BU22" i="3" s="1"/>
  <c r="BV22" i="3" s="1"/>
  <c r="BW22" i="3" s="1"/>
  <c r="BX22" i="3" s="1"/>
  <c r="BY22" i="3" s="1"/>
  <c r="BZ22" i="3" s="1"/>
  <c r="CA22" i="3" s="1"/>
  <c r="BQ21" i="3"/>
  <c r="BR21" i="3" s="1"/>
  <c r="BS21" i="3" s="1"/>
  <c r="BT21" i="3" s="1"/>
  <c r="BU21" i="3" s="1"/>
  <c r="BV21" i="3" s="1"/>
  <c r="BW21" i="3" s="1"/>
  <c r="BX21" i="3" s="1"/>
  <c r="BY21" i="3" s="1"/>
  <c r="BZ21" i="3" s="1"/>
  <c r="CA21" i="3" s="1"/>
  <c r="BQ20" i="3"/>
  <c r="BR20" i="3" s="1"/>
  <c r="BS20" i="3" s="1"/>
  <c r="BT20" i="3" s="1"/>
  <c r="BU20" i="3" s="1"/>
  <c r="BV20" i="3" s="1"/>
  <c r="BW20" i="3" s="1"/>
  <c r="BX20" i="3" s="1"/>
  <c r="BY20" i="3" s="1"/>
  <c r="BZ20" i="3" s="1"/>
  <c r="CA20" i="3" s="1"/>
  <c r="BQ19" i="3"/>
  <c r="BR19" i="3" s="1"/>
  <c r="BS19" i="3" s="1"/>
  <c r="BT19" i="3" s="1"/>
  <c r="BU19" i="3" s="1"/>
  <c r="BV19" i="3" s="1"/>
  <c r="BW19" i="3" s="1"/>
  <c r="BX19" i="3" s="1"/>
  <c r="BY19" i="3" s="1"/>
  <c r="BZ19" i="3" s="1"/>
  <c r="CA19" i="3" s="1"/>
  <c r="BQ18" i="3"/>
  <c r="BR18" i="3" s="1"/>
  <c r="BS18" i="3" s="1"/>
  <c r="BT18" i="3" s="1"/>
  <c r="BU18" i="3" s="1"/>
  <c r="BV18" i="3" s="1"/>
  <c r="BW18" i="3" s="1"/>
  <c r="BX18" i="3" s="1"/>
  <c r="BY18" i="3" s="1"/>
  <c r="BZ18" i="3" s="1"/>
  <c r="CA18" i="3" s="1"/>
  <c r="BQ17" i="3"/>
  <c r="BR17" i="3" s="1"/>
  <c r="BS17" i="3" s="1"/>
  <c r="BT17" i="3" s="1"/>
  <c r="BU17" i="3" s="1"/>
  <c r="BV17" i="3" s="1"/>
  <c r="BW17" i="3" s="1"/>
  <c r="BX17" i="3" s="1"/>
  <c r="BY17" i="3" s="1"/>
  <c r="BZ17" i="3" s="1"/>
  <c r="CA17" i="3" s="1"/>
  <c r="BQ16" i="3"/>
  <c r="BR16" i="3" s="1"/>
  <c r="BS16" i="3" s="1"/>
  <c r="BT16" i="3" s="1"/>
  <c r="BU16" i="3" s="1"/>
  <c r="BV16" i="3" s="1"/>
  <c r="BW16" i="3" s="1"/>
  <c r="BX16" i="3" s="1"/>
  <c r="BY16" i="3" s="1"/>
  <c r="BZ16" i="3" s="1"/>
  <c r="CA16" i="3" s="1"/>
  <c r="BQ15" i="3"/>
  <c r="BR15" i="3" s="1"/>
  <c r="BS15" i="3" s="1"/>
  <c r="BT15" i="3" s="1"/>
  <c r="BU15" i="3" s="1"/>
  <c r="BV15" i="3" s="1"/>
  <c r="BW15" i="3" s="1"/>
  <c r="BX15" i="3" s="1"/>
  <c r="BY15" i="3" s="1"/>
  <c r="BZ15" i="3" s="1"/>
  <c r="CA15" i="3" s="1"/>
  <c r="BQ14" i="3"/>
  <c r="BR14" i="3" s="1"/>
  <c r="BS14" i="3" s="1"/>
  <c r="BT14" i="3" s="1"/>
  <c r="BU14" i="3" s="1"/>
  <c r="BV14" i="3" s="1"/>
  <c r="BW14" i="3" s="1"/>
  <c r="BX14" i="3" s="1"/>
  <c r="BY14" i="3" s="1"/>
  <c r="BZ14" i="3" s="1"/>
  <c r="CA14" i="3" s="1"/>
  <c r="BQ12" i="3"/>
  <c r="BR12" i="3" s="1"/>
  <c r="BS12" i="3" s="1"/>
  <c r="BT12" i="3" s="1"/>
  <c r="BU12" i="3" s="1"/>
  <c r="BV12" i="3" s="1"/>
  <c r="BW12" i="3" s="1"/>
  <c r="BX12" i="3" s="1"/>
  <c r="BY12" i="3" s="1"/>
  <c r="BZ12" i="3" s="1"/>
  <c r="CA12" i="3" s="1"/>
  <c r="BQ13" i="3"/>
  <c r="BR13" i="3" s="1"/>
  <c r="BS13" i="3" s="1"/>
  <c r="BT13" i="3" s="1"/>
  <c r="BU13" i="3" s="1"/>
  <c r="BV13" i="3" s="1"/>
  <c r="BW13" i="3" s="1"/>
  <c r="BX13" i="3" s="1"/>
  <c r="BY13" i="3" s="1"/>
  <c r="BZ13" i="3" s="1"/>
  <c r="CA13" i="3" s="1"/>
  <c r="BD47" i="3"/>
  <c r="BE47" i="3" s="1"/>
  <c r="BF47" i="3" s="1"/>
  <c r="BG47" i="3" s="1"/>
  <c r="BH47" i="3" s="1"/>
  <c r="BI47" i="3" s="1"/>
  <c r="BJ47" i="3" s="1"/>
  <c r="BK47" i="3" s="1"/>
  <c r="BL47" i="3" s="1"/>
  <c r="BM47" i="3" s="1"/>
  <c r="BN47" i="3" s="1"/>
  <c r="BD46" i="3"/>
  <c r="BE46" i="3" s="1"/>
  <c r="BF46" i="3" s="1"/>
  <c r="BG46" i="3" s="1"/>
  <c r="BH46" i="3" s="1"/>
  <c r="BI46" i="3" s="1"/>
  <c r="BJ46" i="3" s="1"/>
  <c r="BK46" i="3" s="1"/>
  <c r="BL46" i="3" s="1"/>
  <c r="BM46" i="3" s="1"/>
  <c r="BN46" i="3" s="1"/>
  <c r="BD45" i="3"/>
  <c r="BE45" i="3" s="1"/>
  <c r="BF45" i="3" s="1"/>
  <c r="BG45" i="3" s="1"/>
  <c r="BH45" i="3" s="1"/>
  <c r="BI45" i="3" s="1"/>
  <c r="BJ45" i="3" s="1"/>
  <c r="BK45" i="3" s="1"/>
  <c r="BL45" i="3" s="1"/>
  <c r="BM45" i="3" s="1"/>
  <c r="BN45" i="3" s="1"/>
  <c r="BD44" i="3"/>
  <c r="BE44" i="3" s="1"/>
  <c r="BF44" i="3" s="1"/>
  <c r="BG44" i="3" s="1"/>
  <c r="BH44" i="3" s="1"/>
  <c r="BI44" i="3" s="1"/>
  <c r="BJ44" i="3" s="1"/>
  <c r="BK44" i="3" s="1"/>
  <c r="BL44" i="3" s="1"/>
  <c r="BM44" i="3" s="1"/>
  <c r="BN44" i="3" s="1"/>
  <c r="BD48" i="3"/>
  <c r="BE48" i="3" s="1"/>
  <c r="BF48" i="3" s="1"/>
  <c r="BG48" i="3" s="1"/>
  <c r="BH48" i="3" s="1"/>
  <c r="BI48" i="3" s="1"/>
  <c r="BJ48" i="3" s="1"/>
  <c r="BK48" i="3" s="1"/>
  <c r="BL48" i="3" s="1"/>
  <c r="BM48" i="3" s="1"/>
  <c r="BN48" i="3" s="1"/>
  <c r="AS107" i="4"/>
  <c r="AS145"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AS201" i="4"/>
  <c r="AS202" i="4"/>
  <c r="AS203" i="4"/>
  <c r="AS204" i="4"/>
  <c r="AS205" i="4"/>
  <c r="AS206" i="4"/>
  <c r="AS207" i="4"/>
  <c r="AS208" i="4"/>
  <c r="AS209" i="4"/>
  <c r="AS210" i="4"/>
  <c r="AS211" i="4"/>
  <c r="AS212" i="4"/>
  <c r="AS213" i="4"/>
  <c r="AS214" i="4"/>
  <c r="AS215" i="4"/>
  <c r="AS216" i="4"/>
  <c r="AS217" i="4"/>
  <c r="AS218" i="4"/>
  <c r="AS219" i="4"/>
  <c r="AS220" i="4"/>
  <c r="AS221" i="4"/>
  <c r="AS222" i="4"/>
  <c r="AS223" i="4"/>
  <c r="AS224" i="4"/>
  <c r="AS225" i="4"/>
  <c r="AS226" i="4"/>
  <c r="AS227" i="4"/>
  <c r="AS228" i="4"/>
  <c r="AS229" i="4"/>
  <c r="AS230" i="4"/>
  <c r="AS231" i="4"/>
  <c r="AS232" i="4"/>
  <c r="AS233" i="4"/>
  <c r="AS12" i="4"/>
  <c r="DW7" i="3"/>
  <c r="DL7" i="3"/>
  <c r="DA7" i="3"/>
  <c r="C91" i="5"/>
  <c r="C69" i="5"/>
  <c r="C70" i="5"/>
  <c r="C31" i="5"/>
  <c r="C32" i="5"/>
  <c r="C5" i="5"/>
  <c r="C6" i="5"/>
  <c r="J1" i="7"/>
  <c r="I1" i="4"/>
  <c r="J1" i="2"/>
</calcChain>
</file>

<file path=xl/sharedStrings.xml><?xml version="1.0" encoding="utf-8"?>
<sst xmlns="http://schemas.openxmlformats.org/spreadsheetml/2006/main" count="4814" uniqueCount="1129">
  <si>
    <t>Bioresources physical and contract information</t>
  </si>
  <si>
    <t>Southern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</si>
  <si>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</si>
  <si>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</si>
  <si>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</si>
  <si>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</si>
  <si>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Southern Water  </t>
  </si>
  <si>
    <t xml:space="preserve">Financial Year the historical data relates to </t>
  </si>
  <si>
    <t>Date the spreadsheet was published</t>
  </si>
  <si>
    <t>Contact details for anyone wanting to discuss commercial opportunities arising from this information</t>
  </si>
  <si>
    <t>Michael Upcraft
Southern Water, Southern House, Yeoman Road, 
Worthing, West Sussex BN13 3NX.  
Telephone: 01903 272116                                                                                                                                                                               Email: michael.upcraft@southernwater.co.uk</t>
  </si>
  <si>
    <t>Any further details regarding any future procurement</t>
  </si>
  <si>
    <t>Brief description of geographical boundary of data included here</t>
  </si>
  <si>
    <t>Southern Water provides wastewater treatment in Hampshire, Isle of Wight,  East Sussex, West Sussex, Kent and East Wiltshire as shown in the map on the right</t>
  </si>
  <si>
    <t>Brief description of level of data assurance</t>
  </si>
  <si>
    <t>Externally assured as part of APR</t>
  </si>
  <si>
    <t xml:space="preserve">Summary of significant changes since the most recently previously published version of the information and this version </t>
  </si>
  <si>
    <t>There have been no major changes since the previously published version.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</si>
  <si>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</si>
  <si>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</si>
  <si>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</si>
  <si>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</si>
  <si>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</si>
  <si>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</si>
  <si>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</si>
  <si>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</si>
  <si>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</si>
  <si>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</si>
  <si>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</si>
  <si>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</si>
  <si>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</si>
  <si>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</si>
  <si>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</si>
  <si>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</si>
  <si>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</si>
  <si>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</si>
  <si>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</si>
  <si>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</si>
  <si>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</si>
  <si>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</si>
  <si>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</si>
  <si>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</si>
  <si>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</si>
  <si>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</si>
  <si>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</si>
  <si>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</si>
  <si>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</si>
  <si>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</si>
  <si>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</si>
  <si>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</si>
  <si>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</si>
  <si>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</si>
  <si>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</si>
  <si>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</si>
  <si>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</si>
  <si>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</si>
  <si>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</si>
  <si>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</si>
  <si>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</si>
  <si>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</si>
  <si>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</si>
  <si>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</si>
  <si>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</si>
  <si>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</si>
  <si>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</si>
  <si>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</si>
  <si>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</si>
  <si>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</si>
  <si>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</si>
  <si>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</si>
  <si>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</si>
  <si>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</si>
  <si>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ASHFORD WTW</t>
  </si>
  <si>
    <t>51.15291</t>
  </si>
  <si>
    <t>Estimated</t>
  </si>
  <si>
    <t>Data not available</t>
  </si>
  <si>
    <t>Further information available on request</t>
  </si>
  <si>
    <t>Mon-Fri 07:00 - 18:00. Sat 07:00 - 13.00.</t>
  </si>
  <si>
    <t>Agriculture</t>
  </si>
  <si>
    <t>Road - treated cake</t>
  </si>
  <si>
    <t>ASHINGTON WTW</t>
  </si>
  <si>
    <t>50.92911</t>
  </si>
  <si>
    <t>No</t>
  </si>
  <si>
    <t>Mon-Fri 07:00 - 15:00</t>
  </si>
  <si>
    <t>Road - liquid</t>
  </si>
  <si>
    <t>ASHLETT CREEK FAWLEY WTW</t>
  </si>
  <si>
    <t>50.82508</t>
  </si>
  <si>
    <t>AYLESFORD WTW</t>
  </si>
  <si>
    <t>51.30860</t>
  </si>
  <si>
    <t>07:00 - 18:00 7 days a week</t>
  </si>
  <si>
    <t>BARCOMBE NEW WTW</t>
  </si>
  <si>
    <t>50.93326</t>
  </si>
  <si>
    <t>BARTON STACEY WTW</t>
  </si>
  <si>
    <t>51.17714</t>
  </si>
  <si>
    <t>BATTLE WTW</t>
  </si>
  <si>
    <t>50.91842</t>
  </si>
  <si>
    <t>BEXHILL &amp; HASTINGS WTW</t>
  </si>
  <si>
    <t>50.85711</t>
  </si>
  <si>
    <t>BIDBOROUGH WTW</t>
  </si>
  <si>
    <t>51.16093</t>
  </si>
  <si>
    <t>BIDDENDEN WTW</t>
  </si>
  <si>
    <t>51.11822</t>
  </si>
  <si>
    <t>BILLINGSHURST WTW</t>
  </si>
  <si>
    <t>51.01212</t>
  </si>
  <si>
    <t>BISHOPS WALTHAM WTW</t>
  </si>
  <si>
    <t>50.94118</t>
  </si>
  <si>
    <t>BOSHAM WTW</t>
  </si>
  <si>
    <t>50.81587</t>
  </si>
  <si>
    <t>BROCKENHURST WTW</t>
  </si>
  <si>
    <t>50.82310</t>
  </si>
  <si>
    <t>BROOMFIELD BANK WTW</t>
  </si>
  <si>
    <t>51.11461</t>
  </si>
  <si>
    <t>Road - raw cake</t>
  </si>
  <si>
    <t>BUDDS FARM HAVANT WTW</t>
  </si>
  <si>
    <t>50.84532</t>
  </si>
  <si>
    <t>BUXTED WTW</t>
  </si>
  <si>
    <t>50.99241</t>
  </si>
  <si>
    <t>CANTERBURY WTW</t>
  </si>
  <si>
    <t>51.29513</t>
  </si>
  <si>
    <t>CHARING WTW</t>
  </si>
  <si>
    <t>51.20228</t>
  </si>
  <si>
    <t>CHARTHAM WTW</t>
  </si>
  <si>
    <t>51.25891</t>
  </si>
  <si>
    <t>CHEPHURST COPSE RUDGWICK WTW</t>
  </si>
  <si>
    <t>51.07691</t>
  </si>
  <si>
    <t>CHICHESTER WTW</t>
  </si>
  <si>
    <t>50.82851</t>
  </si>
  <si>
    <t>CHICKENHALL EASTLEIGH WTW</t>
  </si>
  <si>
    <t>50.96044</t>
  </si>
  <si>
    <t>CHIDDINGFOLD WTW</t>
  </si>
  <si>
    <t>51.12081</t>
  </si>
  <si>
    <t>COXHEATH WTW</t>
  </si>
  <si>
    <t>51.24097</t>
  </si>
  <si>
    <t>CRANBROOK WTW</t>
  </si>
  <si>
    <t>51.09692</t>
  </si>
  <si>
    <t>DAMBRIDGE WINGHAM WTW</t>
  </si>
  <si>
    <t>51.27121</t>
  </si>
  <si>
    <t>DITTON WTW</t>
  </si>
  <si>
    <t>51.30364</t>
  </si>
  <si>
    <t>DYMCHURCH WTW</t>
  </si>
  <si>
    <t>51.04700</t>
  </si>
  <si>
    <t>EAST GRIMSTEAD WTW</t>
  </si>
  <si>
    <t>51.04762</t>
  </si>
  <si>
    <t>EAST PECKHAM WTW</t>
  </si>
  <si>
    <t>51.21576</t>
  </si>
  <si>
    <t>EAST WORTHING WTW</t>
  </si>
  <si>
    <t>50.82026</t>
  </si>
  <si>
    <t>EASTBOURNE WTW</t>
  </si>
  <si>
    <t>50.78493</t>
  </si>
  <si>
    <t>EASTCHURCH WTW</t>
  </si>
  <si>
    <t>51.38926</t>
  </si>
  <si>
    <t>EASTRY WTW</t>
  </si>
  <si>
    <t>51.25080</t>
  </si>
  <si>
    <t>EDEN VALE EAST GRINSTEAD WTW</t>
  </si>
  <si>
    <t>51.14061</t>
  </si>
  <si>
    <t>EDENBRIDGE WTW</t>
  </si>
  <si>
    <t>51.20609</t>
  </si>
  <si>
    <t>FAVERSHAM WTW</t>
  </si>
  <si>
    <t>51.32286</t>
  </si>
  <si>
    <t>FELBRIDGE WTW</t>
  </si>
  <si>
    <t>51.15286</t>
  </si>
  <si>
    <t>FLEXFORD LANE SWAY WTW</t>
  </si>
  <si>
    <t>50.76797</t>
  </si>
  <si>
    <t>FORD WTW</t>
  </si>
  <si>
    <t>50.81832</t>
  </si>
  <si>
    <t>FOREST ROW WTW</t>
  </si>
  <si>
    <t>51.09795</t>
  </si>
  <si>
    <t>FULLERTON WTW</t>
  </si>
  <si>
    <t>51.17177</t>
  </si>
  <si>
    <t>GODDARDS GREEN WTW</t>
  </si>
  <si>
    <t>50.97015</t>
  </si>
  <si>
    <t>Mon-Fri 08:00 - 18:00. Sat 08:00 - 13.00.</t>
  </si>
  <si>
    <t>GODSTONE WTW</t>
  </si>
  <si>
    <t>51.23649</t>
  </si>
  <si>
    <t>GRAVESEND WTW</t>
  </si>
  <si>
    <t>51.43980</t>
  </si>
  <si>
    <t>HADLOW WTW</t>
  </si>
  <si>
    <t>51.21860</t>
  </si>
  <si>
    <t>HAILSHAM NORTH WTW</t>
  </si>
  <si>
    <t>50.87337</t>
  </si>
  <si>
    <t>HASTINGS STC</t>
  </si>
  <si>
    <t>HAILSHAM SOUTH WTW</t>
  </si>
  <si>
    <t>50.85329</t>
  </si>
  <si>
    <t>HAM HILL WTW</t>
  </si>
  <si>
    <t>51.32202</t>
  </si>
  <si>
    <t>HARESTOCK WTW</t>
  </si>
  <si>
    <t>51.08855</t>
  </si>
  <si>
    <t>HARRIETSHAM WTW</t>
  </si>
  <si>
    <t>51.23724</t>
  </si>
  <si>
    <t>HAWKHURST SOUTH WTW</t>
  </si>
  <si>
    <t>51.03664</t>
  </si>
  <si>
    <t>HEADCORN WTW</t>
  </si>
  <si>
    <t>51.10758</t>
  </si>
  <si>
    <t>HENFIELD WTW</t>
  </si>
  <si>
    <t>50.94137</t>
  </si>
  <si>
    <t>HORSHAM NEW WTW</t>
  </si>
  <si>
    <t>51.05428</t>
  </si>
  <si>
    <t>FORD STC</t>
  </si>
  <si>
    <t>HORSMONDEN WTW</t>
  </si>
  <si>
    <t>51.13884</t>
  </si>
  <si>
    <t>IVY DOWN LANE OAKLEY WTW</t>
  </si>
  <si>
    <t>51.25607</t>
  </si>
  <si>
    <t>KINGS SOMBORNE WTW</t>
  </si>
  <si>
    <t>51.06079</t>
  </si>
  <si>
    <t>LAVANT WTW</t>
  </si>
  <si>
    <t>50.86419</t>
  </si>
  <si>
    <t>LEEDS WTW</t>
  </si>
  <si>
    <t>51.25144</t>
  </si>
  <si>
    <t>LENHAM WTW</t>
  </si>
  <si>
    <t>51.22568</t>
  </si>
  <si>
    <t>LIDSEY WTW</t>
  </si>
  <si>
    <t>50.82216</t>
  </si>
  <si>
    <t>LINGFIELD WTW</t>
  </si>
  <si>
    <t>51.18709</t>
  </si>
  <si>
    <t>LISS WTW</t>
  </si>
  <si>
    <t>51.03819</t>
  </si>
  <si>
    <t>LOXWOOD WTW</t>
  </si>
  <si>
    <t>51.06572</t>
  </si>
  <si>
    <t>LUDGERSHALL WTW</t>
  </si>
  <si>
    <t>51.24649</t>
  </si>
  <si>
    <t>LUXFORDS LANE EAST GRINSTEAD WTW</t>
  </si>
  <si>
    <t>51.10993</t>
  </si>
  <si>
    <t>SCAYNES HILL WTW</t>
  </si>
  <si>
    <t>LYDD WTW</t>
  </si>
  <si>
    <t>50.94763</t>
  </si>
  <si>
    <t>LYNDHURST WTW</t>
  </si>
  <si>
    <t>50.88017</t>
  </si>
  <si>
    <t>MAY STREET HERNE BAY WTW</t>
  </si>
  <si>
    <t>51.36285</t>
  </si>
  <si>
    <t>MILFORD ROAD PENNINGTON WTW</t>
  </si>
  <si>
    <t>50.73891</t>
  </si>
  <si>
    <t>MILLBROOK WTW</t>
  </si>
  <si>
    <t>50.91161</t>
  </si>
  <si>
    <t>MINSTER IOT WTW</t>
  </si>
  <si>
    <t>51.32064</t>
  </si>
  <si>
    <t>MORESTEAD ROAD WINCHESTER WTW</t>
  </si>
  <si>
    <t>51.04871</t>
  </si>
  <si>
    <t>MOTNEY HILL WTW</t>
  </si>
  <si>
    <t>51.38505</t>
  </si>
  <si>
    <t>NEAVES LANE RINGMER WTW</t>
  </si>
  <si>
    <t>50.89351</t>
  </si>
  <si>
    <t>NEW ALRESFORD WTW</t>
  </si>
  <si>
    <t>51.07212</t>
  </si>
  <si>
    <t>NEW ROMNEY WTW</t>
  </si>
  <si>
    <t>50.97764</t>
  </si>
  <si>
    <t>NEWBURY LANE CUCKFIELD WTW</t>
  </si>
  <si>
    <t>50.99908</t>
  </si>
  <si>
    <t>NEWHAVEN EAST WTW</t>
  </si>
  <si>
    <t>50.78780</t>
  </si>
  <si>
    <t>SAS</t>
  </si>
  <si>
    <t>PEACEHAVEN STC</t>
  </si>
  <si>
    <t>NEWICK WTW</t>
  </si>
  <si>
    <t>50.97808</t>
  </si>
  <si>
    <t>NEWNHAM VALLEY PRESTON WTW</t>
  </si>
  <si>
    <t>51.30522</t>
  </si>
  <si>
    <t>NORTHFLEET WTW</t>
  </si>
  <si>
    <t>51.43690</t>
  </si>
  <si>
    <t>OVERTON WTW</t>
  </si>
  <si>
    <t>51.24776</t>
  </si>
  <si>
    <t>OXTED WTW</t>
  </si>
  <si>
    <t>51.23410</t>
  </si>
  <si>
    <t>PADDOCK WOOD WTW</t>
  </si>
  <si>
    <t>51.18201</t>
  </si>
  <si>
    <t>PARTRIDGE GREEN WTW</t>
  </si>
  <si>
    <t>50.95535</t>
  </si>
  <si>
    <t>Mon-Fri 07.30 - 16:00. Sat 08:00 - 13:00.</t>
  </si>
  <si>
    <t>PEEL COMMON WTW</t>
  </si>
  <si>
    <t>50.82648</t>
  </si>
  <si>
    <t>PEMBURY WTW</t>
  </si>
  <si>
    <t>51.15906</t>
  </si>
  <si>
    <t>PETERSFIELD WTW</t>
  </si>
  <si>
    <t>51.00046</t>
  </si>
  <si>
    <t>PETWORTH WTW</t>
  </si>
  <si>
    <t>50.97183</t>
  </si>
  <si>
    <t>PORTSWOOD WTW</t>
  </si>
  <si>
    <t>50.92970</t>
  </si>
  <si>
    <t>PULBOROUGH WTW</t>
  </si>
  <si>
    <t>50.95165</t>
  </si>
  <si>
    <t>QUEENBOROUGH WTW</t>
  </si>
  <si>
    <t>51.40274</t>
  </si>
  <si>
    <t>REDGATE MILL CROWBOROUGH WTW</t>
  </si>
  <si>
    <t>51.06636</t>
  </si>
  <si>
    <t>ROMSEY WTW</t>
  </si>
  <si>
    <t>50.98685</t>
  </si>
  <si>
    <t>RYE WTW</t>
  </si>
  <si>
    <t>50.94493</t>
  </si>
  <si>
    <t>SANDOWN NEW WTW</t>
  </si>
  <si>
    <t>50.66360</t>
  </si>
  <si>
    <t>51.00271</t>
  </si>
  <si>
    <t>SELLINDGE WTW</t>
  </si>
  <si>
    <t>51.10541</t>
  </si>
  <si>
    <t>SHOREHAM WTW</t>
  </si>
  <si>
    <t>50.82914</t>
  </si>
  <si>
    <t>SIDLESHAM WTW</t>
  </si>
  <si>
    <t>50.75452</t>
  </si>
  <si>
    <t>SITTINGBOURNE WTW</t>
  </si>
  <si>
    <t>51.35010</t>
  </si>
  <si>
    <t>SLOWHILL COPSE MARCHWOOD WTW</t>
  </si>
  <si>
    <t>50.89817</t>
  </si>
  <si>
    <t>Pipeline</t>
  </si>
  <si>
    <t>SOUTH AMBERSHAM WTW</t>
  </si>
  <si>
    <t>50.98092</t>
  </si>
  <si>
    <t>SPELDHURST WTW</t>
  </si>
  <si>
    <t>51.15571</t>
  </si>
  <si>
    <t>ST JOHNS CROWBOROUGH WTW</t>
  </si>
  <si>
    <t>51.07803</t>
  </si>
  <si>
    <t>STAPLEHURST WTW</t>
  </si>
  <si>
    <t>51.17206</t>
  </si>
  <si>
    <t>STEYNING WTW</t>
  </si>
  <si>
    <t>50.89579</t>
  </si>
  <si>
    <t>STOKE WTW</t>
  </si>
  <si>
    <t>51.44728</t>
  </si>
  <si>
    <t>STORRINGTON WTW</t>
  </si>
  <si>
    <t>50.92823</t>
  </si>
  <si>
    <t>SUMMER LANE PAGHAM WTW</t>
  </si>
  <si>
    <t>50.78288</t>
  </si>
  <si>
    <t>SWALECLIFFE WTW</t>
  </si>
  <si>
    <t>51.36514</t>
  </si>
  <si>
    <t>TANGMERE WTW</t>
  </si>
  <si>
    <t>50.85119</t>
  </si>
  <si>
    <t>TENTERDEN WTW</t>
  </si>
  <si>
    <t>51.06184</t>
  </si>
  <si>
    <t>TEYNHAM WTW</t>
  </si>
  <si>
    <t>51.33602</t>
  </si>
  <si>
    <t>THORNHAM WTW</t>
  </si>
  <si>
    <t>50.84037</t>
  </si>
  <si>
    <t>TICEHURST WTW</t>
  </si>
  <si>
    <t>51.04463</t>
  </si>
  <si>
    <t>TONBRIDGE WTW</t>
  </si>
  <si>
    <t>51.19262</t>
  </si>
  <si>
    <t>TUNBRIDGE WELLS NORTH WTW</t>
  </si>
  <si>
    <t>51.15695</t>
  </si>
  <si>
    <t>TUNBRIDGE WELLS SOUTH WTW</t>
  </si>
  <si>
    <t>51.12121</t>
  </si>
  <si>
    <t>UCKFIELD WTW</t>
  </si>
  <si>
    <t>50.96575</t>
  </si>
  <si>
    <t>VINES CROSS WTW</t>
  </si>
  <si>
    <t>50.93049</t>
  </si>
  <si>
    <t>WATERINGBURY WTW</t>
  </si>
  <si>
    <t>51.25145</t>
  </si>
  <si>
    <t>WEATHERLEES HILL A WTW</t>
  </si>
  <si>
    <t>51.31669</t>
  </si>
  <si>
    <t>ASHFORD STC</t>
  </si>
  <si>
    <t>WEATHERLEES HILL B WTW</t>
  </si>
  <si>
    <t>51.05877</t>
  </si>
  <si>
    <t>WEST WELLOW WTW</t>
  </si>
  <si>
    <t>50.97081</t>
  </si>
  <si>
    <t>WESTBERE WTW</t>
  </si>
  <si>
    <t>51.30864</t>
  </si>
  <si>
    <t>WESTFIELD WTW</t>
  </si>
  <si>
    <t>50.90950</t>
  </si>
  <si>
    <t>WHITCHURCH WTW</t>
  </si>
  <si>
    <t>51.21854</t>
  </si>
  <si>
    <t>WHITEGATES LANE WADHURST WTW</t>
  </si>
  <si>
    <t>51.08252</t>
  </si>
  <si>
    <t>WHITEWALL CREEK WTW</t>
  </si>
  <si>
    <t>51.40347</t>
  </si>
  <si>
    <t>WICKHAM WTW</t>
  </si>
  <si>
    <t>50.89464</t>
  </si>
  <si>
    <t>WINDMILL HILL HERSTMONCEUX WTW</t>
  </si>
  <si>
    <t>50.89037</t>
  </si>
  <si>
    <t>WOOLSTON WTW</t>
  </si>
  <si>
    <t>50.89189</t>
  </si>
  <si>
    <t>MILLBROOK STC</t>
  </si>
  <si>
    <t>WROXALL WTW</t>
  </si>
  <si>
    <t>50.62594</t>
  </si>
  <si>
    <t>WYE WTW</t>
  </si>
  <si>
    <t>51.18220</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</si>
  <si>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</si>
  <si>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</si>
  <si>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WwTWs that have a population equivalent served greater than 2000 but produce a sludge quantity &lt; 70 TDS per year are included in this table and are marked with a #.  
In this table we have included the names of WwTWs which are desludged by intermittently tankering the contents to the start of another larger sewage treatment works.  The TDS from these sites is included in the total raw sludge TDS for the receiving large WwTW.</t>
  </si>
  <si>
    <t>WwTW location (grid ref latitude)</t>
  </si>
  <si>
    <t>WwTW location (grid ref longitude)</t>
  </si>
  <si>
    <t>Quantity (TDS) per year
Average amount of sludge produced per year: Either stated as &lt;70 tonnes per annum or a more accurate estimate if available</t>
  </si>
  <si>
    <t>See definitions page</t>
  </si>
  <si>
    <t>PE check</t>
  </si>
  <si>
    <t>TDS</t>
  </si>
  <si>
    <t>disposal</t>
  </si>
  <si>
    <t>ALFRISTON WTW</t>
  </si>
  <si>
    <t>50.79780</t>
  </si>
  <si>
    <t>&lt;70</t>
  </si>
  <si>
    <t>AMBERLEY WTW</t>
  </si>
  <si>
    <t>50.90166</t>
  </si>
  <si>
    <t>ANSTY WTW</t>
  </si>
  <si>
    <t>50.99044</t>
  </si>
  <si>
    <t>APPLEDORE WTW</t>
  </si>
  <si>
    <t>51.03473</t>
  </si>
  <si>
    <t>ARDINGLY WTW</t>
  </si>
  <si>
    <t>51.04076</t>
  </si>
  <si>
    <t>ARRETON STREET ARRETON TOP WTW</t>
  </si>
  <si>
    <t>50.67559</t>
  </si>
  <si>
    <t>BALCOMBE WTW</t>
  </si>
  <si>
    <t>51.04068</t>
  </si>
  <si>
    <t>BANK WTW</t>
  </si>
  <si>
    <t>50.85911</t>
  </si>
  <si>
    <t>BARCOMBE CHURCH WTW</t>
  </si>
  <si>
    <t>50.91434</t>
  </si>
  <si>
    <t>BARN CLOSE ASHMANSWORTH WTW</t>
  </si>
  <si>
    <t>51.31585</t>
  </si>
  <si>
    <t>BARNS GREEN WTW</t>
  </si>
  <si>
    <t>51.02502</t>
  </si>
  <si>
    <t>BEAULIEU HUMMICKS WTW</t>
  </si>
  <si>
    <t>50.81187</t>
  </si>
  <si>
    <t>BEAULIEU VILLAGE WTW</t>
  </si>
  <si>
    <t>50.81514</t>
  </si>
  <si>
    <t>BECKLEY WTW</t>
  </si>
  <si>
    <t>50.99049</t>
  </si>
  <si>
    <t>BENENDEN WTW</t>
  </si>
  <si>
    <t>51.07150</t>
  </si>
  <si>
    <t>BERWICK WTW</t>
  </si>
  <si>
    <t>50.83943</t>
  </si>
  <si>
    <t>BETHERSDEN WTW</t>
  </si>
  <si>
    <t>51.12938</t>
  </si>
  <si>
    <t>BILSINGTON WTW</t>
  </si>
  <si>
    <t>51.06639</t>
  </si>
  <si>
    <t>BLACKBOYS WTW</t>
  </si>
  <si>
    <t>50.96969</t>
  </si>
  <si>
    <t>BLACKHAM WTW</t>
  </si>
  <si>
    <t>51.13534</t>
  </si>
  <si>
    <t>BLACKSTONE WTW</t>
  </si>
  <si>
    <t>50.93541</t>
  </si>
  <si>
    <t>BLACKWATER WTW</t>
  </si>
  <si>
    <t>50.67311</t>
  </si>
  <si>
    <t>BODLE STREET GREEN WTW</t>
  </si>
  <si>
    <t>50.90788</t>
  </si>
  <si>
    <t>BOLDRE WTW</t>
  </si>
  <si>
    <t>50.78831</t>
  </si>
  <si>
    <t>BREDE WATERWORKS WTW</t>
  </si>
  <si>
    <t>50.93072</t>
  </si>
  <si>
    <t>BRIGHSTONE WTW</t>
  </si>
  <si>
    <t>50.63785</t>
  </si>
  <si>
    <t>BROOK STREET CUCKFIELD WTW</t>
  </si>
  <si>
    <t>51.02647</t>
  </si>
  <si>
    <t>BROOKLAND WTW</t>
  </si>
  <si>
    <t>50.99992</t>
  </si>
  <si>
    <t>BURITON WTW</t>
  </si>
  <si>
    <t>50.97996</t>
  </si>
  <si>
    <t>BURPHAM WTW</t>
  </si>
  <si>
    <t>50.87175</t>
  </si>
  <si>
    <t>BURWASH COMMON WTW</t>
  </si>
  <si>
    <t>50.98083</t>
  </si>
  <si>
    <t>BURWASH VILLAGE WTW</t>
  </si>
  <si>
    <t>51.00901</t>
  </si>
  <si>
    <t>BURY WTW</t>
  </si>
  <si>
    <t>50.90461</t>
  </si>
  <si>
    <t>CALBOURNE WTW</t>
  </si>
  <si>
    <t>50.67906</t>
  </si>
  <si>
    <t>CAMBER WTW</t>
  </si>
  <si>
    <t>50.93231</t>
  </si>
  <si>
    <t>CANTERTON LANE BROOK H WTW</t>
  </si>
  <si>
    <t>50.92213</t>
  </si>
  <si>
    <t>CATSFIELD WTW</t>
  </si>
  <si>
    <t>50.89420</t>
  </si>
  <si>
    <t>CHAILEY ROEHEATH WTW</t>
  </si>
  <si>
    <t>50.96110</t>
  </si>
  <si>
    <t>CHALE WTW</t>
  </si>
  <si>
    <t>50.62329</t>
  </si>
  <si>
    <t>CHERRY GARDENS GOUDHURST WTW</t>
  </si>
  <si>
    <t>51.11664</t>
  </si>
  <si>
    <t>CHIDDINGSTONE CASTLE WTW</t>
  </si>
  <si>
    <t>51.18826</t>
  </si>
  <si>
    <t>CHIDDINGSTONE HOATH WTW</t>
  </si>
  <si>
    <t>51.16216</t>
  </si>
  <si>
    <t>CHILBOLTON WTW</t>
  </si>
  <si>
    <t>51.15073</t>
  </si>
  <si>
    <t>CHILHAM WTW</t>
  </si>
  <si>
    <t>51.23963</t>
  </si>
  <si>
    <t>CHILLERTON WTW</t>
  </si>
  <si>
    <t>50.65668</t>
  </si>
  <si>
    <t>CLAPHAM WTW</t>
  </si>
  <si>
    <t>50.83715</t>
  </si>
  <si>
    <t>COLDHARBOUR WTW</t>
  </si>
  <si>
    <t>51.18363</t>
  </si>
  <si>
    <t>COLDWALTHAM WTW</t>
  </si>
  <si>
    <t>50.93272</t>
  </si>
  <si>
    <t>COOKSBRIDGE WTW</t>
  </si>
  <si>
    <t>50.90475</t>
  </si>
  <si>
    <t>COOLHAM WTW</t>
  </si>
  <si>
    <t>50.99181</t>
  </si>
  <si>
    <t>COWDEN WTW</t>
  </si>
  <si>
    <t>51.14262</t>
  </si>
  <si>
    <t>COWFOLD WTW</t>
  </si>
  <si>
    <t>50.98526</t>
  </si>
  <si>
    <t>CROUCH FARM MAYFIELD WTW</t>
  </si>
  <si>
    <t>51.01628</t>
  </si>
  <si>
    <t>DANEHILL WTW</t>
  </si>
  <si>
    <t>51.02862</t>
  </si>
  <si>
    <t>DIAL POST WTW</t>
  </si>
  <si>
    <t>50.96324</t>
  </si>
  <si>
    <t>DITCHLING WTW</t>
  </si>
  <si>
    <t>50.92203</t>
  </si>
  <si>
    <t>DRAGONS GREEN WTW</t>
  </si>
  <si>
    <t>50.99956</t>
  </si>
  <si>
    <t>DROXFORD WTW</t>
  </si>
  <si>
    <t>50.96287</t>
  </si>
  <si>
    <t>DUNBRIDGE WTW</t>
  </si>
  <si>
    <t>51.03202</t>
  </si>
  <si>
    <t>DUNCTON WTW</t>
  </si>
  <si>
    <t>50.94683</t>
  </si>
  <si>
    <t>EAST BOLDRE WTW</t>
  </si>
  <si>
    <t>50.80467</t>
  </si>
  <si>
    <t>EAST DEAN WTW</t>
  </si>
  <si>
    <t>50.74548</t>
  </si>
  <si>
    <t>EAST END WTW</t>
  </si>
  <si>
    <t>50.77365</t>
  </si>
  <si>
    <t>EAST HOATHLY WTW</t>
  </si>
  <si>
    <t>50.91797</t>
  </si>
  <si>
    <t>EAST MEON WTW</t>
  </si>
  <si>
    <t>50.99698</t>
  </si>
  <si>
    <t>EFFORD FARM COTTAGES LYMINGTON WTW</t>
  </si>
  <si>
    <t>50.74663</t>
  </si>
  <si>
    <t>ELSTED WTW</t>
  </si>
  <si>
    <t>EVANS CLOSE OVER WALLOP WTW</t>
  </si>
  <si>
    <t>51.14564</t>
  </si>
  <si>
    <t>EWHURST GREEN WTW</t>
  </si>
  <si>
    <t>50.99183</t>
  </si>
  <si>
    <t>FAIRLIGHT WTW</t>
  </si>
  <si>
    <t>50.88478</t>
  </si>
  <si>
    <t>FERNHURST WTW</t>
  </si>
  <si>
    <t>51.03944</t>
  </si>
  <si>
    <t>FERRY HILL WINCHELSEA WTW</t>
  </si>
  <si>
    <t>50.92832</t>
  </si>
  <si>
    <t>FITTLEWORTH WTW</t>
  </si>
  <si>
    <t>50.95469</t>
  </si>
  <si>
    <t>FLETCHING WTW</t>
  </si>
  <si>
    <t>50.99189</t>
  </si>
  <si>
    <t>FORDCOMBE WTW</t>
  </si>
  <si>
    <t>51.14263</t>
  </si>
  <si>
    <t>FOREST GREEN WTW</t>
  </si>
  <si>
    <t>51.15493</t>
  </si>
  <si>
    <t>FRANT WTW</t>
  </si>
  <si>
    <t>51.07971</t>
  </si>
  <si>
    <t>FRITTENDEN WTW</t>
  </si>
  <si>
    <t>51.14431</t>
  </si>
  <si>
    <t>FULKING WTW</t>
  </si>
  <si>
    <t>50.89116</t>
  </si>
  <si>
    <t>GODSHILL WTW</t>
  </si>
  <si>
    <t>50.64101</t>
  </si>
  <si>
    <t>GOOD INTENT COTTAGES EGERTON WTW</t>
  </si>
  <si>
    <t>51.19978</t>
  </si>
  <si>
    <t>GRAEMAR COTTAGES SHERFIELD ENGLISH WTW</t>
  </si>
  <si>
    <t>GRAIN WTW</t>
  </si>
  <si>
    <t>51.45283</t>
  </si>
  <si>
    <t>GRATTON CLOSE SUTTON SCOTNEY WTW</t>
  </si>
  <si>
    <t>GRAYSWOOD WTW</t>
  </si>
  <si>
    <t>51.10177</t>
  </si>
  <si>
    <t>GUESTLING GREEN WTW</t>
  </si>
  <si>
    <t>50.89704</t>
  </si>
  <si>
    <t>HALLAND WTW</t>
  </si>
  <si>
    <t>50.93343</t>
  </si>
  <si>
    <t>HAMSEY WTW</t>
  </si>
  <si>
    <t>50.89354</t>
  </si>
  <si>
    <t>HAMSTREET WTW</t>
  </si>
  <si>
    <t>51.06569</t>
  </si>
  <si>
    <t>HANNINGTON WTW</t>
  </si>
  <si>
    <t>51.29058</t>
  </si>
  <si>
    <t>HARDHAM WTW</t>
  </si>
  <si>
    <t>50.94952</t>
  </si>
  <si>
    <t>HARTFIELD WTW</t>
  </si>
  <si>
    <t>51.10516</t>
  </si>
  <si>
    <t>HARVEL WTW</t>
  </si>
  <si>
    <t>51.34543</t>
  </si>
  <si>
    <t>HAWKHURST NORTH WTW</t>
  </si>
  <si>
    <t>51.05304</t>
  </si>
  <si>
    <t>HAZELY COMBE ARRETON WTW</t>
  </si>
  <si>
    <t>50.67131</t>
  </si>
  <si>
    <t>HIGH HALDEN WTW</t>
  </si>
  <si>
    <t>HIGH HURSTWOOD WTW</t>
  </si>
  <si>
    <t>51.00955</t>
  </si>
  <si>
    <t>HIGHBRIDGE EAST CHILTINGTON WTW</t>
  </si>
  <si>
    <t>50.92722</t>
  </si>
  <si>
    <t>HIGHBROOK WTW</t>
  </si>
  <si>
    <t>51.05191</t>
  </si>
  <si>
    <t>HIGHCROSS ALBOURNE WTW</t>
  </si>
  <si>
    <t>50.94261</t>
  </si>
  <si>
    <t>HIGHWOOD LANE ROOKLEY WTW</t>
  </si>
  <si>
    <t>50.65639</t>
  </si>
  <si>
    <t>HILLBROW KNOWLES MEADOW WTW</t>
  </si>
  <si>
    <t>51.02884</t>
  </si>
  <si>
    <t>HOLLYCROFT EAST CHILTINGTON WTW</t>
  </si>
  <si>
    <t>50.92275</t>
  </si>
  <si>
    <t>HOOE WTW</t>
  </si>
  <si>
    <t>50.86683</t>
  </si>
  <si>
    <t>HORSTED KEYNES WTW</t>
  </si>
  <si>
    <t>51.03739</t>
  </si>
  <si>
    <t>HOUGHTON WTW</t>
  </si>
  <si>
    <t>50.89279</t>
  </si>
  <si>
    <t>HURST GREEN WTW</t>
  </si>
  <si>
    <t>51.00972</t>
  </si>
  <si>
    <t>ICKLESHAM WTW</t>
  </si>
  <si>
    <t>50.91691</t>
  </si>
  <si>
    <t>IDEN GREEN WTW</t>
  </si>
  <si>
    <t>51.05613</t>
  </si>
  <si>
    <t>IDEN WTW</t>
  </si>
  <si>
    <t>50.99162</t>
  </si>
  <si>
    <t>ITCHINGFIELD WTW</t>
  </si>
  <si>
    <t>51.03630</t>
  </si>
  <si>
    <t>IVYCHURCH WTW</t>
  </si>
  <si>
    <t>51.01296</t>
  </si>
  <si>
    <t>KILNDOWN WTW</t>
  </si>
  <si>
    <t>51.09007</t>
  </si>
  <si>
    <t>KINGSTON HOLLOW WTW</t>
  </si>
  <si>
    <t>50.85597</t>
  </si>
  <si>
    <t>KIRDFORD WTW</t>
  </si>
  <si>
    <t>51.02318</t>
  </si>
  <si>
    <t>KNIGHTON WTW</t>
  </si>
  <si>
    <t>50.67815</t>
  </si>
  <si>
    <t>LAMBERHURST WTW</t>
  </si>
  <si>
    <t>51.09830</t>
  </si>
  <si>
    <t>LEVETTS LANE BODIAM WTW</t>
  </si>
  <si>
    <t>51.00760</t>
  </si>
  <si>
    <t>LIME PARK HERSTMONCEUX WTW</t>
  </si>
  <si>
    <t>50.88458</t>
  </si>
  <si>
    <t>LINTON WTW</t>
  </si>
  <si>
    <t>51.21368</t>
  </si>
  <si>
    <t>LISS HILLBROW WTW</t>
  </si>
  <si>
    <t>51.03150</t>
  </si>
  <si>
    <t>LOWER BEEDING WTW</t>
  </si>
  <si>
    <t>51.03019</t>
  </si>
  <si>
    <t>LUDDESDOWN WTW</t>
  </si>
  <si>
    <t>51.37812</t>
  </si>
  <si>
    <t>LUNSFORDS CROSS WTW</t>
  </si>
  <si>
    <t>50.87049</t>
  </si>
  <si>
    <t>LURGASHALL WTW</t>
  </si>
  <si>
    <t>51.03216</t>
  </si>
  <si>
    <t>MAGPIE LANE HORSHAM WTW</t>
  </si>
  <si>
    <t>51.04464</t>
  </si>
  <si>
    <t>MANNINGS HEATH WTW</t>
  </si>
  <si>
    <t>51.04827</t>
  </si>
  <si>
    <t>MARESFIELD WTW</t>
  </si>
  <si>
    <t>50.99020</t>
  </si>
  <si>
    <t>MARKBEECH WTW</t>
  </si>
  <si>
    <t>51.16421</t>
  </si>
  <si>
    <t>MERES FARM MAYFIELD WTW</t>
  </si>
  <si>
    <t>51.00578</t>
  </si>
  <si>
    <t>MILL CORNER NORTHIAM WTW</t>
  </si>
  <si>
    <t>50.98377</t>
  </si>
  <si>
    <t>MINSTEAD WTW</t>
  </si>
  <si>
    <t>50.89832</t>
  </si>
  <si>
    <t>MONKS GATE WTW</t>
  </si>
  <si>
    <t>51.03417</t>
  </si>
  <si>
    <t>MOUNTFIELD WTW</t>
  </si>
  <si>
    <t>NATS LANE BROOK K WTW</t>
  </si>
  <si>
    <t>NETHERFIELD WTW</t>
  </si>
  <si>
    <t>50.94557</t>
  </si>
  <si>
    <t>NEWENDEN WTW</t>
  </si>
  <si>
    <t>51.01722</t>
  </si>
  <si>
    <t>NEWLANDS MERSTONE WTW</t>
  </si>
  <si>
    <t>50.65683</t>
  </si>
  <si>
    <t>NEWTOWN IOW WTW</t>
  </si>
  <si>
    <t>50.70894</t>
  </si>
  <si>
    <t>NORTH VIEW THORLEY WTW</t>
  </si>
  <si>
    <t>50.69660</t>
  </si>
  <si>
    <t>NORTH WALTHAM WTW</t>
  </si>
  <si>
    <t>51.21841</t>
  </si>
  <si>
    <t>NORTHCHAPEL WTW</t>
  </si>
  <si>
    <t>51.05290</t>
  </si>
  <si>
    <t>NUTHURST WTW</t>
  </si>
  <si>
    <t>51.02071</t>
  </si>
  <si>
    <t>NUTLEY WTW</t>
  </si>
  <si>
    <t>51.03891</t>
  </si>
  <si>
    <t>OCKLEY EAST WTW</t>
  </si>
  <si>
    <t>51.13825</t>
  </si>
  <si>
    <t>OCKLEY WEST WTW</t>
  </si>
  <si>
    <t>51.14620</t>
  </si>
  <si>
    <t>OFFHAM WTW</t>
  </si>
  <si>
    <t>50.89317</t>
  </si>
  <si>
    <t>PARK ROAD HANDCROSS WTW</t>
  </si>
  <si>
    <t>51.04858</t>
  </si>
  <si>
    <t>PASSFORD HOUSE SWAY WTW</t>
  </si>
  <si>
    <t>50.77858</t>
  </si>
  <si>
    <t>PENSHURST WTW</t>
  </si>
  <si>
    <t>51.17334</t>
  </si>
  <si>
    <t>PLUMPTON WTW</t>
  </si>
  <si>
    <t>50.90943</t>
  </si>
  <si>
    <t>POLING WTW</t>
  </si>
  <si>
    <t>50.84228</t>
  </si>
  <si>
    <t>POYNINGS WTW</t>
  </si>
  <si>
    <t>50.89698</t>
  </si>
  <si>
    <t>PYECOMBE EAST WTW</t>
  </si>
  <si>
    <t>50.89980</t>
  </si>
  <si>
    <t>PYECOMBE WEST WTW</t>
  </si>
  <si>
    <t>50.90169</t>
  </si>
  <si>
    <t>QUARRY COTTAGES STONE IN OXNEY WTW</t>
  </si>
  <si>
    <t>51.01221</t>
  </si>
  <si>
    <t>QUICKBOURNE LANE NORTHIAM WTW</t>
  </si>
  <si>
    <t>51.00141</t>
  </si>
  <si>
    <t>READING STREET WTW</t>
  </si>
  <si>
    <t>51.04071</t>
  </si>
  <si>
    <t>REDLYNCH WTW</t>
  </si>
  <si>
    <t>50.97977</t>
  </si>
  <si>
    <t>RIPE WTW</t>
  </si>
  <si>
    <t>50.86764</t>
  </si>
  <si>
    <t>ROBERTSBRIDGE WTW</t>
  </si>
  <si>
    <t>50.98403</t>
  </si>
  <si>
    <t>RODMELL WTW</t>
  </si>
  <si>
    <t>50.84114</t>
  </si>
  <si>
    <t>ROGATE WTW</t>
  </si>
  <si>
    <t>51.00260</t>
  </si>
  <si>
    <t>ROLVENDEN LAYNE WTW</t>
  </si>
  <si>
    <t>51.03712</t>
  </si>
  <si>
    <t>ROUD WTW</t>
  </si>
  <si>
    <t>50.61572</t>
  </si>
  <si>
    <t>RUSHLAKE GREEN WTW</t>
  </si>
  <si>
    <t>50.93913</t>
  </si>
  <si>
    <t>SADDLERS CLOSE SUTTON SCOTNEY WTW</t>
  </si>
  <si>
    <t>51.15505</t>
  </si>
  <si>
    <t>SANDHURST WTW</t>
  </si>
  <si>
    <t>51.03083</t>
  </si>
  <si>
    <t>SEDLESCOMBE WTW</t>
  </si>
  <si>
    <t>50.93409</t>
  </si>
  <si>
    <t>SHALFLEET WTW</t>
  </si>
  <si>
    <t>50.69719</t>
  </si>
  <si>
    <t>SHIPLEY WTW</t>
  </si>
  <si>
    <t>50.98423</t>
  </si>
  <si>
    <t>SHIPTON BELLINGER WTW</t>
  </si>
  <si>
    <t>51.20565</t>
  </si>
  <si>
    <t>SHORWELL WTW</t>
  </si>
  <si>
    <t>50.63971</t>
  </si>
  <si>
    <t>SISSINGHURST WTW</t>
  </si>
  <si>
    <t>51.11135</t>
  </si>
  <si>
    <t>SLAUGHAM WTW</t>
  </si>
  <si>
    <t>51.03705</t>
  </si>
  <si>
    <t>SLINFOLD WTW</t>
  </si>
  <si>
    <t>51.07715</t>
  </si>
  <si>
    <t>SMALL DOLE WTW</t>
  </si>
  <si>
    <t>50.90999</t>
  </si>
  <si>
    <t>SMALLHOLDINGS RINGMER WTW</t>
  </si>
  <si>
    <t>50.90316</t>
  </si>
  <si>
    <t>SMARDEN WTW</t>
  </si>
  <si>
    <t>51.14892</t>
  </si>
  <si>
    <t>SMITHS LANE GOUDHURST WTW</t>
  </si>
  <si>
    <t>51.11729</t>
  </si>
  <si>
    <t>SOUTH HARTING WTW</t>
  </si>
  <si>
    <t>50.97232</t>
  </si>
  <si>
    <t>SOUTHWICK WTW</t>
  </si>
  <si>
    <t>50.87449</t>
  </si>
  <si>
    <t>ST HELENS WTW</t>
  </si>
  <si>
    <t>50.69289</t>
  </si>
  <si>
    <t>ST MARY HOO WTW</t>
  </si>
  <si>
    <t>51.45565</t>
  </si>
  <si>
    <t>STAMFORD BUILDINGS FIRLE WTW</t>
  </si>
  <si>
    <t>50.85408</t>
  </si>
  <si>
    <t>STAPLECROSS WTW</t>
  </si>
  <si>
    <t>50.97167</t>
  </si>
  <si>
    <t>STAPLEFIELD WTW</t>
  </si>
  <si>
    <t>51.03200</t>
  </si>
  <si>
    <t>STOCKBRIDGE WTW</t>
  </si>
  <si>
    <t>51.10882</t>
  </si>
  <si>
    <t>STONE GREEN STONE IN OXNEY WTW</t>
  </si>
  <si>
    <t>51.01544</t>
  </si>
  <si>
    <t>STONE HILL ROAD EGERTON WTW</t>
  </si>
  <si>
    <t>51.19144</t>
  </si>
  <si>
    <t>STONEGATE WTW</t>
  </si>
  <si>
    <t>51.02941</t>
  </si>
  <si>
    <t>STREAT WTW</t>
  </si>
  <si>
    <t>50.91877</t>
  </si>
  <si>
    <t>STUBBS LANE BREDE WTW</t>
  </si>
  <si>
    <t>50.94027</t>
  </si>
  <si>
    <t>SUTTON VALENCE WTW</t>
  </si>
  <si>
    <t>51.20427</t>
  </si>
  <si>
    <t>THORNS BEACH WTW</t>
  </si>
  <si>
    <t>THRESHERS FIELD HEVER WTW</t>
  </si>
  <si>
    <t>51.18146</t>
  </si>
  <si>
    <t>TILLINGTON WTW</t>
  </si>
  <si>
    <t>50.98049</t>
  </si>
  <si>
    <t>TROTTON WTW</t>
  </si>
  <si>
    <t>50.99157</t>
  </si>
  <si>
    <t>UDIMORE WTW</t>
  </si>
  <si>
    <t>50.93601</t>
  </si>
  <si>
    <t>ULCOMBE WTW</t>
  </si>
  <si>
    <t>51.20482</t>
  </si>
  <si>
    <t>UNDERHILL GOUDHURST WTW</t>
  </si>
  <si>
    <t>51.10862</t>
  </si>
  <si>
    <t>WALLCROUCH WTW</t>
  </si>
  <si>
    <t>51.05085</t>
  </si>
  <si>
    <t>WAREHORNE WTW</t>
  </si>
  <si>
    <t>51.05834</t>
  </si>
  <si>
    <t>WARNINGLID WTW</t>
  </si>
  <si>
    <t>51.02580</t>
  </si>
  <si>
    <t>WARTLING WTW</t>
  </si>
  <si>
    <t>50.85999</t>
  </si>
  <si>
    <t>WASHWELL LANE WADHURST WTW</t>
  </si>
  <si>
    <t>51.05501</t>
  </si>
  <si>
    <t>WEST HOATHLY WTW</t>
  </si>
  <si>
    <t>51.08408</t>
  </si>
  <si>
    <t>WEST MARDEN WTW</t>
  </si>
  <si>
    <t>50.91445</t>
  </si>
  <si>
    <t>WESTMESTON WTW</t>
  </si>
  <si>
    <t>50.91135</t>
  </si>
  <si>
    <t>WESTWELL WTW</t>
  </si>
  <si>
    <t>51.18484</t>
  </si>
  <si>
    <t>WHATLINGTON WTW</t>
  </si>
  <si>
    <t>50.94496</t>
  </si>
  <si>
    <t>WHITEPARISH WTW</t>
  </si>
  <si>
    <t>51.00156</t>
  </si>
  <si>
    <t>WILLOW WOOD ST LAWRENCE WTW</t>
  </si>
  <si>
    <t>50.58308</t>
  </si>
  <si>
    <t>WILMINGTON WTW</t>
  </si>
  <si>
    <t>50.82814</t>
  </si>
  <si>
    <t>WINCHELSEA BEACH WTW</t>
  </si>
  <si>
    <t>50.92953</t>
  </si>
  <si>
    <t>WINEHAM WTW</t>
  </si>
  <si>
    <t>50.96375</t>
  </si>
  <si>
    <t>WISBOROUGH GREEN WTW</t>
  </si>
  <si>
    <t>51.01879</t>
  </si>
  <si>
    <t>WISTON WTW</t>
  </si>
  <si>
    <t>50.91798</t>
  </si>
  <si>
    <t>WITTERSHAM WTW</t>
  </si>
  <si>
    <t>51.00485</t>
  </si>
  <si>
    <t>WIVELSFIELD WTW</t>
  </si>
  <si>
    <t>50.96611</t>
  </si>
  <si>
    <t>WOODCHURCH WTW</t>
  </si>
  <si>
    <t>51.07221</t>
  </si>
  <si>
    <t>WOULDHAM WTW</t>
  </si>
  <si>
    <t>51.35708</t>
  </si>
  <si>
    <t>from master schedule</t>
  </si>
  <si>
    <t>Highfields Ashmansworth WTW</t>
  </si>
  <si>
    <t>101246C</t>
  </si>
  <si>
    <t>Hillside Cottages West Stoke WTW</t>
  </si>
  <si>
    <t>107426C</t>
  </si>
  <si>
    <t>KEE001</t>
  </si>
  <si>
    <t>Keepers Cottage</t>
  </si>
  <si>
    <t>Luddesdown WSW</t>
  </si>
  <si>
    <t>102708C</t>
  </si>
  <si>
    <t>Lye Lane West Stoke WTW</t>
  </si>
  <si>
    <t>MAD001</t>
  </si>
  <si>
    <t>Madehurst Cottage Madehurst</t>
  </si>
  <si>
    <t>Newhaven Main WTW</t>
  </si>
  <si>
    <t>111593C</t>
  </si>
  <si>
    <t>Patching WSW</t>
  </si>
  <si>
    <t>PIN001</t>
  </si>
  <si>
    <t>Pink Cottage Madehurst</t>
  </si>
  <si>
    <t>PUN001</t>
  </si>
  <si>
    <t>Punchbowl Cottage Madehurst</t>
  </si>
  <si>
    <t>PUN002</t>
  </si>
  <si>
    <t>Punchbowl House Madehurst</t>
  </si>
  <si>
    <t>Two Pictures Minstead GDS</t>
  </si>
  <si>
    <t>103202C</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</si>
  <si>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</si>
  <si>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</si>
  <si>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</si>
  <si>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</si>
  <si>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</si>
  <si>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</si>
  <si>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</si>
  <si>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</si>
  <si>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</si>
  <si>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</si>
  <si>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</si>
  <si>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</si>
  <si>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</si>
  <si>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</si>
  <si>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</si>
  <si>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</si>
  <si>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</si>
  <si>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</si>
  <si>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</si>
  <si>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</si>
  <si>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</si>
  <si>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</si>
  <si>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</si>
  <si>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</si>
  <si>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</si>
  <si>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</si>
  <si>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</si>
  <si>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</si>
  <si>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</si>
  <si>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</si>
  <si>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</si>
  <si>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</si>
  <si>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</si>
  <si>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</si>
  <si>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</si>
  <si>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</si>
  <si>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</si>
  <si>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</si>
  <si>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</si>
  <si>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</si>
  <si>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</si>
  <si>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</si>
  <si>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</si>
  <si>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</si>
  <si>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</si>
  <si>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</si>
  <si>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</si>
  <si>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</si>
  <si>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</si>
  <si>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</si>
  <si>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</si>
  <si>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</si>
  <si>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</si>
  <si>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</si>
  <si>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</si>
  <si>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</si>
  <si>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</si>
  <si>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</si>
  <si>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</si>
  <si>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</si>
  <si>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</si>
  <si>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</si>
  <si>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</si>
  <si>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</si>
  <si>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</si>
  <si>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</si>
  <si>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</si>
  <si>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</si>
  <si>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 xml:space="preserve">STC cat </t>
  </si>
  <si>
    <t>Measured</t>
  </si>
  <si>
    <t>Input material to be assessed for freshness, alkalinity, septicity, rag/grit content and potentially toxic elements.</t>
  </si>
  <si>
    <t>Treatment centre</t>
  </si>
  <si>
    <t>Conventional AD</t>
  </si>
  <si>
    <t>0.5-6% for liquid imports, 20-30% for cake imports</t>
  </si>
  <si>
    <t>Yes for liquid, No for cake</t>
  </si>
  <si>
    <t>ROC</t>
  </si>
  <si>
    <t>LAND</t>
  </si>
  <si>
    <t>N/A</t>
  </si>
  <si>
    <t>AYLESFORD STC</t>
  </si>
  <si>
    <t>0.5-6% for liquid imports, No cake imports</t>
  </si>
  <si>
    <t>Yes for liquid</t>
  </si>
  <si>
    <t>BUDDS FARM HAVANT STC</t>
  </si>
  <si>
    <t>CANTERBURY STC</t>
  </si>
  <si>
    <t>FULLERTON STC</t>
  </si>
  <si>
    <t>GODDARDS GREEN STC</t>
  </si>
  <si>
    <t>GRAVESEND STC</t>
  </si>
  <si>
    <t>HAM HILL STC</t>
  </si>
  <si>
    <t>No liquid imports, 20-30% for cake imports</t>
  </si>
  <si>
    <t>No for cake</t>
  </si>
  <si>
    <t>MOTNEY HILL STC</t>
  </si>
  <si>
    <t>Not applicable</t>
  </si>
  <si>
    <t>QUEENBOROUGH STC</t>
  </si>
  <si>
    <t>SANDOWN STC</t>
  </si>
  <si>
    <t>WORTHING STC</t>
  </si>
  <si>
    <t>Dewatering centre</t>
  </si>
  <si>
    <t>No liquid or cake imports</t>
  </si>
  <si>
    <t>NA</t>
  </si>
  <si>
    <t>STC capacity Hants</t>
  </si>
  <si>
    <t>STC capacity IOW</t>
  </si>
  <si>
    <t>STC capacity Kent</t>
  </si>
  <si>
    <t>STC capacity Sussex</t>
  </si>
  <si>
    <t>Dewatering capacity for sites with reception  facilities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</si>
  <si>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</si>
  <si>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</si>
  <si>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</si>
  <si>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</si>
  <si>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</si>
  <si>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</si>
  <si>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</si>
  <si>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</si>
  <si>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</si>
  <si>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</si>
  <si>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</si>
  <si>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</si>
  <si>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</si>
  <si>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</si>
  <si>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</si>
  <si>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</si>
  <si>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</si>
  <si>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F424-11</t>
  </si>
  <si>
    <t>Waste Management &amp; Recycling Agreement</t>
  </si>
  <si>
    <t>Intersite raw sludge and cake haulage
Other waste disposal services</t>
  </si>
  <si>
    <t>Approx 60,000 TDS/yr</t>
  </si>
  <si>
    <t>Contract covers planned intersite liquid sludge and cake haulage;  non routine and emergency tankering; 
grit and screenings collection and disposal / recycling; 
general rubbish and fly tipped waste collection and disposal; vactor waste collection, treatment and disposal / recycling; 
The contract is a regional one covering the whole SW region of Kent, Sussex, Hants &amp; IOW.</t>
  </si>
  <si>
    <t>Agreement for the provision of goods and services in relation to Biosolids Sales, Transport and Recycling</t>
  </si>
  <si>
    <t>Biosolids sales, transport, and recycling</t>
  </si>
  <si>
    <t>Approx 70,000 TDS/yr</t>
  </si>
  <si>
    <t>Covers entire SW operating region, Kent, Sussex, Hampshire and IOW</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</si>
  <si>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</si>
  <si>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</si>
  <si>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</si>
  <si>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</si>
  <si>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</si>
  <si>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</si>
  <si>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</si>
  <si>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</si>
  <si>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</si>
  <si>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</si>
  <si>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</si>
  <si>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</si>
  <si>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</si>
  <si>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</si>
  <si>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</si>
  <si>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</si>
  <si>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</si>
  <si>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</si>
  <si>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</si>
  <si>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</si>
  <si>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</si>
  <si>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</si>
  <si>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</si>
  <si>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</si>
  <si>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</si>
  <si>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</si>
  <si>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</si>
  <si>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</si>
  <si>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</si>
  <si>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</si>
  <si>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</si>
  <si>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</si>
  <si>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</si>
  <si>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</si>
  <si>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</si>
  <si>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</si>
  <si>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</si>
  <si>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</si>
  <si>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</si>
  <si>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</si>
  <si>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</si>
  <si>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</si>
  <si>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</si>
  <si>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</si>
  <si>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</si>
  <si>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</si>
  <si>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</si>
  <si>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</si>
  <si>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</si>
  <si>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</si>
  <si>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</si>
  <si>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</si>
  <si>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</si>
  <si>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</si>
  <si>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</si>
  <si>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</si>
  <si>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</si>
  <si>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</si>
  <si>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</si>
  <si>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</si>
  <si>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</si>
  <si>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</si>
  <si>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</si>
  <si>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</si>
  <si>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</si>
  <si>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</si>
  <si>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</si>
  <si>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</si>
  <si>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</si>
  <si>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</si>
  <si>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</si>
  <si>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</si>
  <si>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</si>
  <si>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</si>
  <si>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</si>
  <si>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</si>
  <si>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</si>
  <si>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</si>
  <si>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</si>
  <si>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</si>
  <si>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</si>
  <si>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</si>
  <si>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</si>
  <si>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</si>
  <si>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</si>
  <si>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</si>
  <si>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</si>
  <si>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</si>
  <si>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</si>
  <si>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</si>
  <si>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</si>
  <si>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</si>
  <si>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</si>
  <si>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</si>
  <si>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</si>
  <si>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</si>
  <si>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</si>
  <si>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</si>
  <si>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</si>
  <si>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</si>
  <si>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</si>
  <si>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</si>
  <si>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</si>
  <si>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</si>
  <si>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</si>
  <si>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</si>
  <si>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</si>
  <si>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</si>
  <si>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</si>
  <si>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</si>
  <si>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</si>
  <si>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</si>
  <si>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</si>
  <si>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</si>
  <si>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</si>
  <si>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</si>
  <si>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</si>
  <si>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</si>
  <si>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</si>
  <si>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</si>
  <si>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</si>
  <si>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</si>
  <si>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</si>
  <si>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</si>
  <si>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</si>
  <si>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</si>
  <si>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</si>
  <si>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</si>
  <si>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</si>
  <si>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</si>
  <si>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</si>
  <si>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</si>
  <si>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</si>
  <si>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</si>
  <si>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</si>
  <si>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</si>
  <si>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</si>
  <si>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Advanced AD</t>
  </si>
  <si>
    <t>Incinerator</t>
  </si>
  <si>
    <t>2023-24</t>
  </si>
  <si>
    <t>14 years (5 + 9)</t>
  </si>
  <si>
    <t>3  years</t>
  </si>
  <si>
    <t>PEACEHAVEN WTW</t>
  </si>
  <si>
    <t>WEATHERLEES HILL B (MGATE &amp; BSTAIRS) WTW</t>
  </si>
  <si>
    <t>WEST HYTHE WTW</t>
  </si>
  <si>
    <t>LIDSEY BAY WTW</t>
  </si>
  <si>
    <t>Y</t>
  </si>
  <si>
    <t>SB Cphos</t>
  </si>
  <si>
    <t>SAS Cphos</t>
  </si>
  <si>
    <t>CSAS Cphos</t>
  </si>
  <si>
    <t>CSAS SB</t>
  </si>
  <si>
    <t xml:space="preserve">CSAS   </t>
  </si>
  <si>
    <t xml:space="preserve">SAS </t>
  </si>
  <si>
    <t>Weekly</t>
  </si>
  <si>
    <t>AD HOC</t>
  </si>
  <si>
    <t>2 weeks on 1 week off</t>
  </si>
  <si>
    <t>Fortnightly</t>
  </si>
  <si>
    <t>3 Weeks</t>
  </si>
  <si>
    <t>GRAVESEND TSST WTW</t>
  </si>
  <si>
    <t>FORD CESS WTW</t>
  </si>
  <si>
    <t>SLOWHILL COPSE CESS WTW</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</si>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</sst>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
    <numFmt numFmtId="166" formatCode="0.000%"/>
    <numFmt numFmtId="167" formatCode="yyyy"/>
  </numFmts>
  <fonts count="31" x14ac:knownFonts="1">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9"/>
      <color theme="0"/>
      <name val="Franklin Gothic Demi"/>
      <family val="2"/>
    </font>
    <font>
      <sz val="10"/>
      <color theme="0"/>
      <name val="Franklin Gothic Demi"/>
      <family val="2"/>
    </font>
    <font>
      <sz val="11"/>
      <color indexed="8"/>
      <name val="Arial"/>
      <family val="2"/>
    </font>
    <font>
      <sz val="9"/>
      <color theme="0"/>
      <name val="Arial"/>
      <family val="2"/>
    </font>
    <font>
      <sz val="9"/>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53"/>
      </left>
      <right style="medium">
        <color indexed="53"/>
      </right>
      <top/>
      <bottom/>
      <diagonal/>
    </border>
  </borders>
  <cellStyleXfs count="17">
    <xf numFmtId="0" fontId="0" fillId="0" borderId="0"/>
    <xf numFmtId="0" fontId="2" fillId="0" borderId="0"/>
    <xf numFmtId="0" fontId="2" fillId="0" borderId="0"/>
    <xf numFmtId="0" fontId="20" fillId="0" borderId="0"/>
    <xf numFmtId="9" fontId="20" fillId="0" borderId="0" applyFont="0" applyFill="0" applyBorder="0" applyAlignment="0" applyProtection="0"/>
    <xf numFmtId="0" fontId="2" fillId="0" borderId="0"/>
    <xf numFmtId="0" fontId="21" fillId="6" borderId="0" applyNumberFormat="0" applyBorder="0" applyAlignment="0" applyProtection="0"/>
    <xf numFmtId="0" fontId="2"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 fillId="10" borderId="0" applyNumberFormat="0" applyBorder="0" applyAlignment="0" applyProtection="0"/>
    <xf numFmtId="0" fontId="21" fillId="11" borderId="0" applyNumberFormat="0" applyBorder="0" applyAlignment="0" applyProtection="0"/>
    <xf numFmtId="0" fontId="19" fillId="0" borderId="0"/>
    <xf numFmtId="0" fontId="2" fillId="0" borderId="0"/>
    <xf numFmtId="0" fontId="2" fillId="0" borderId="0"/>
    <xf numFmtId="0" fontId="22" fillId="0" borderId="0"/>
    <xf numFmtId="9" fontId="2" fillId="0" borderId="0" applyFont="0" applyFill="0" applyBorder="0" applyAlignment="0" applyProtection="0"/>
  </cellStyleXfs>
  <cellXfs count="205">
    <xf numFmtId="0" fontId="0" fillId="0" borderId="0" xfId="0"/>
    <xf numFmtId="0" fontId="0" fillId="0" borderId="0" xfId="0" applyAlignment="1">
      <alignment wrapText="1"/>
    </xf>
    <xf numFmtId="0" fontId="0" fillId="0" borderId="1" xfId="0" applyBorder="1" applyAlignment="1">
      <alignment vertical="center" wrapText="1"/>
    </xf>
    <xf numFmtId="0" fontId="3" fillId="0" borderId="0" xfId="0" applyFont="1"/>
    <xf numFmtId="0" fontId="0" fillId="2" borderId="1" xfId="0" applyFill="1" applyBorder="1"/>
    <xf numFmtId="0" fontId="8" fillId="0" borderId="0" xfId="0" applyFont="1"/>
    <xf numFmtId="0" fontId="0" fillId="2" borderId="1" xfId="0" applyFill="1" applyBorder="1" applyAlignment="1">
      <alignment wrapText="1"/>
    </xf>
    <xf numFmtId="0" fontId="9" fillId="3" borderId="5" xfId="1" applyFont="1" applyFill="1" applyBorder="1" applyAlignment="1">
      <alignment horizontal="center" vertical="center" wrapText="1"/>
    </xf>
    <xf numFmtId="0" fontId="11" fillId="4" borderId="0" xfId="1" applyFont="1" applyFill="1" applyAlignment="1">
      <alignment vertical="center"/>
    </xf>
    <xf numFmtId="0" fontId="10" fillId="0" borderId="1" xfId="1" applyFont="1" applyBorder="1" applyAlignment="1">
      <alignment vertical="center" wrapText="1"/>
    </xf>
    <xf numFmtId="0" fontId="12" fillId="5" borderId="4" xfId="1" applyFont="1" applyFill="1" applyBorder="1" applyAlignment="1">
      <alignment vertical="center"/>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0" xfId="0" applyAlignment="1">
      <alignment horizontal="right"/>
    </xf>
    <xf numFmtId="0" fontId="12" fillId="5" borderId="11" xfId="1" applyFont="1" applyFill="1" applyBorder="1" applyAlignment="1">
      <alignment vertical="center"/>
    </xf>
    <xf numFmtId="0" fontId="0" fillId="0" borderId="3" xfId="0" applyBorder="1" applyAlignment="1">
      <alignment wrapText="1"/>
    </xf>
    <xf numFmtId="0" fontId="13" fillId="3" borderId="12" xfId="1" applyFont="1" applyFill="1" applyBorder="1" applyAlignment="1">
      <alignment vertical="center"/>
    </xf>
    <xf numFmtId="0" fontId="4" fillId="4" borderId="0" xfId="1" applyFont="1" applyFill="1" applyAlignment="1">
      <alignment vertical="center"/>
    </xf>
    <xf numFmtId="0" fontId="13" fillId="3" borderId="13" xfId="1" applyFont="1" applyFill="1" applyBorder="1" applyAlignment="1">
      <alignment vertical="center" wrapText="1"/>
    </xf>
    <xf numFmtId="0" fontId="13" fillId="3" borderId="14" xfId="1" applyFont="1" applyFill="1" applyBorder="1" applyAlignment="1">
      <alignment vertical="center" wrapText="1"/>
    </xf>
    <xf numFmtId="0" fontId="13" fillId="3" borderId="15" xfId="1" applyFont="1" applyFill="1" applyBorder="1" applyAlignment="1">
      <alignment vertical="center" wrapText="1"/>
    </xf>
    <xf numFmtId="0" fontId="13" fillId="3" borderId="12" xfId="1" applyFont="1" applyFill="1" applyBorder="1" applyAlignment="1">
      <alignment vertical="center" wrapText="1"/>
    </xf>
    <xf numFmtId="0" fontId="12" fillId="5" borderId="3" xfId="1" applyFont="1" applyFill="1" applyBorder="1" applyAlignment="1">
      <alignment vertical="center"/>
    </xf>
    <xf numFmtId="0" fontId="10" fillId="2" borderId="1" xfId="1" applyFont="1" applyFill="1" applyBorder="1" applyAlignment="1">
      <alignment vertical="center" wrapText="1"/>
    </xf>
    <xf numFmtId="0" fontId="11" fillId="0" borderId="0" xfId="1" applyFont="1" applyAlignment="1">
      <alignment vertical="center"/>
    </xf>
    <xf numFmtId="0" fontId="7" fillId="4" borderId="0" xfId="1" applyFont="1" applyFill="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19" xfId="1" applyFont="1" applyBorder="1" applyAlignment="1">
      <alignment vertical="center"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22" xfId="1" applyFont="1" applyBorder="1" applyAlignment="1">
      <alignment vertical="center" wrapText="1"/>
    </xf>
    <xf numFmtId="0" fontId="14" fillId="0" borderId="23" xfId="1" applyFont="1" applyBorder="1" applyAlignment="1">
      <alignment vertical="center" wrapText="1"/>
    </xf>
    <xf numFmtId="0" fontId="14" fillId="0" borderId="24" xfId="1" applyFont="1" applyBorder="1" applyAlignment="1">
      <alignment vertical="center" wrapText="1"/>
    </xf>
    <xf numFmtId="0" fontId="14" fillId="0" borderId="4" xfId="1" applyFont="1" applyBorder="1" applyAlignment="1">
      <alignment vertical="center" wrapText="1"/>
    </xf>
    <xf numFmtId="0" fontId="14" fillId="0" borderId="28" xfId="1" applyFont="1" applyBorder="1" applyAlignment="1">
      <alignment vertical="center" wrapText="1"/>
    </xf>
    <xf numFmtId="0" fontId="12" fillId="5" borderId="31" xfId="1" applyFont="1" applyFill="1" applyBorder="1" applyAlignment="1">
      <alignment vertical="center"/>
    </xf>
    <xf numFmtId="0" fontId="16" fillId="3" borderId="33" xfId="1" applyFont="1" applyFill="1" applyBorder="1" applyAlignment="1">
      <alignment vertical="center"/>
    </xf>
    <xf numFmtId="0" fontId="16" fillId="3" borderId="33" xfId="1" applyFont="1" applyFill="1" applyBorder="1" applyAlignment="1">
      <alignment horizontal="center" vertical="center"/>
    </xf>
    <xf numFmtId="0" fontId="16" fillId="3" borderId="38" xfId="1" applyFont="1" applyFill="1" applyBorder="1" applyAlignment="1">
      <alignment horizontal="center" vertical="center"/>
    </xf>
    <xf numFmtId="0" fontId="16" fillId="0" borderId="0" xfId="1" applyFont="1" applyAlignment="1">
      <alignment horizontal="left" vertical="center"/>
    </xf>
    <xf numFmtId="0" fontId="9" fillId="3" borderId="39" xfId="1" applyFont="1" applyFill="1" applyBorder="1" applyAlignment="1">
      <alignment horizontal="center" vertical="center" wrapText="1"/>
    </xf>
    <xf numFmtId="0" fontId="0" fillId="0" borderId="0" xfId="0" applyAlignment="1">
      <alignment horizontal="center" vertical="center"/>
    </xf>
    <xf numFmtId="0" fontId="10"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2" borderId="1" xfId="1" applyFont="1" applyFill="1" applyBorder="1" applyAlignment="1">
      <alignment horizontal="center" vertical="center" wrapText="1"/>
    </xf>
    <xf numFmtId="0" fontId="10" fillId="0" borderId="22" xfId="2" applyFont="1" applyBorder="1" applyAlignment="1">
      <alignment horizontal="center" vertical="center"/>
    </xf>
    <xf numFmtId="0" fontId="10" fillId="0" borderId="43" xfId="2" applyFont="1" applyBorder="1" applyAlignment="1">
      <alignment horizontal="center" vertical="center" wrapText="1"/>
    </xf>
    <xf numFmtId="0" fontId="0" fillId="0" borderId="0" xfId="0" applyAlignment="1">
      <alignment horizontal="center"/>
    </xf>
    <xf numFmtId="0" fontId="18" fillId="0" borderId="0" xfId="0" applyFont="1"/>
    <xf numFmtId="0" fontId="10" fillId="0" borderId="4"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0" xfId="2" applyFont="1" applyBorder="1" applyAlignment="1">
      <alignment horizontal="center" vertical="center"/>
    </xf>
    <xf numFmtId="0" fontId="10"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0" fillId="0" borderId="4" xfId="2" applyFont="1" applyBorder="1" applyAlignment="1">
      <alignment horizontal="center" vertical="center"/>
    </xf>
    <xf numFmtId="0" fontId="16"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9" fillId="3" borderId="56"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12" fillId="5" borderId="44" xfId="1" applyFont="1" applyFill="1" applyBorder="1" applyAlignment="1">
      <alignment vertical="center" wrapText="1"/>
    </xf>
    <xf numFmtId="0" fontId="12" fillId="5" borderId="0" xfId="1" applyFont="1" applyFill="1" applyAlignment="1">
      <alignment vertical="center" wrapText="1"/>
    </xf>
    <xf numFmtId="0" fontId="19"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1" xfId="0" applyFont="1" applyBorder="1" applyAlignment="1">
      <alignment wrapText="1"/>
    </xf>
    <xf numFmtId="0" fontId="6" fillId="0" borderId="0" xfId="0" applyFont="1"/>
    <xf numFmtId="0" fontId="6" fillId="0" borderId="1" xfId="0" applyFont="1" applyBorder="1" applyAlignment="1">
      <alignment vertical="center" wrapText="1"/>
    </xf>
    <xf numFmtId="0" fontId="9" fillId="3" borderId="1"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2" xfId="1" applyFont="1" applyFill="1" applyBorder="1" applyAlignment="1">
      <alignment horizontal="left" vertical="center"/>
    </xf>
    <xf numFmtId="0" fontId="25" fillId="0" borderId="20" xfId="1" applyFont="1" applyBorder="1" applyAlignment="1">
      <alignment vertical="center" wrapText="1"/>
    </xf>
    <xf numFmtId="0" fontId="25" fillId="0" borderId="19" xfId="1" applyFont="1" applyBorder="1" applyAlignment="1">
      <alignment vertical="center" wrapText="1"/>
    </xf>
    <xf numFmtId="0" fontId="19" fillId="0" borderId="1" xfId="0" applyFont="1" applyBorder="1" applyAlignment="1">
      <alignment vertical="center" wrapText="1"/>
    </xf>
    <xf numFmtId="0" fontId="26" fillId="4" borderId="0" xfId="1" applyFont="1" applyFill="1" applyAlignment="1">
      <alignment vertical="center"/>
    </xf>
    <xf numFmtId="0" fontId="12" fillId="0" borderId="0" xfId="0" applyFont="1"/>
    <xf numFmtId="0" fontId="1" fillId="0" borderId="0" xfId="3" applyFont="1"/>
    <xf numFmtId="10" fontId="12" fillId="5" borderId="4" xfId="1" applyNumberFormat="1" applyFont="1" applyFill="1" applyBorder="1" applyAlignment="1">
      <alignment vertical="center"/>
    </xf>
    <xf numFmtId="9" fontId="12" fillId="5" borderId="4" xfId="1" applyNumberFormat="1" applyFont="1" applyFill="1" applyBorder="1" applyAlignment="1">
      <alignment vertical="center"/>
    </xf>
    <xf numFmtId="0" fontId="12" fillId="5" borderId="4" xfId="1" applyFont="1" applyFill="1" applyBorder="1" applyAlignment="1">
      <alignment vertical="center" wrapText="1"/>
    </xf>
    <xf numFmtId="17" fontId="12" fillId="5" borderId="4" xfId="1" applyNumberFormat="1" applyFont="1" applyFill="1" applyBorder="1" applyAlignment="1">
      <alignment vertical="center"/>
    </xf>
    <xf numFmtId="0" fontId="10" fillId="0" borderId="0" xfId="1" applyFont="1" applyAlignment="1">
      <alignment horizontal="center" vertical="center" wrapText="1"/>
    </xf>
    <xf numFmtId="3" fontId="12" fillId="5" borderId="4" xfId="1" applyNumberFormat="1" applyFont="1" applyFill="1" applyBorder="1" applyAlignment="1">
      <alignment vertical="center"/>
    </xf>
    <xf numFmtId="0" fontId="12" fillId="5" borderId="0" xfId="1" applyFont="1" applyFill="1" applyAlignment="1">
      <alignment vertical="center"/>
    </xf>
    <xf numFmtId="0" fontId="9" fillId="3" borderId="8" xfId="1" applyFont="1" applyFill="1"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0" fontId="0" fillId="0" borderId="1" xfId="0" applyBorder="1" applyAlignment="1">
      <alignment horizontal="center" vertical="center"/>
    </xf>
    <xf numFmtId="0" fontId="10" fillId="0" borderId="1" xfId="1" applyFont="1" applyBorder="1" applyAlignment="1">
      <alignment vertical="center"/>
    </xf>
    <xf numFmtId="9" fontId="12" fillId="5" borderId="31" xfId="1" applyNumberFormat="1" applyFont="1" applyFill="1" applyBorder="1" applyAlignment="1">
      <alignment vertical="center"/>
    </xf>
    <xf numFmtId="0" fontId="28" fillId="5" borderId="58" xfId="1" quotePrefix="1" applyFont="1" applyFill="1" applyBorder="1" applyAlignment="1">
      <alignment horizontal="left" vertical="center" wrapText="1"/>
    </xf>
    <xf numFmtId="17" fontId="12" fillId="5" borderId="17" xfId="1" applyNumberFormat="1" applyFont="1" applyFill="1" applyBorder="1" applyAlignment="1">
      <alignment horizontal="left" vertical="center"/>
    </xf>
    <xf numFmtId="0" fontId="21" fillId="0" borderId="0" xfId="0" applyFont="1"/>
    <xf numFmtId="0" fontId="29" fillId="0" borderId="0" xfId="0" applyFont="1"/>
    <xf numFmtId="0" fontId="21" fillId="0" borderId="0" xfId="0" applyFont="1" applyAlignment="1">
      <alignment horizontal="center"/>
    </xf>
    <xf numFmtId="0" fontId="21" fillId="0" borderId="0" xfId="0" applyFont="1" applyAlignment="1">
      <alignment horizontal="center" vertical="center"/>
    </xf>
    <xf numFmtId="0" fontId="30" fillId="5" borderId="4" xfId="1" applyFont="1" applyFill="1" applyBorder="1" applyAlignment="1">
      <alignment vertic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26" fillId="4" borderId="0" xfId="1" applyFont="1" applyFill="1" applyAlignment="1">
      <alignment horizontal="left" vertical="center" wrapText="1"/>
    </xf>
    <xf numFmtId="0" fontId="12" fillId="5" borderId="0" xfId="1" applyFont="1" applyFill="1" applyAlignment="1">
      <alignment horizontal="center" vertical="center" wrapText="1"/>
    </xf>
    <xf numFmtId="0" fontId="5" fillId="0" borderId="0" xfId="0" applyFont="1"/>
    <xf numFmtId="0" fontId="5" fillId="0" borderId="0" xfId="0" applyFont="1" applyAlignment="1">
      <alignment wrapText="1"/>
    </xf>
    <xf numFmtId="0" fontId="5" fillId="0" borderId="0" xfId="0" applyFont="1" applyAlignment="1">
      <alignment horizontal="center"/>
    </xf>
    <xf numFmtId="0" fontId="5" fillId="12" borderId="0" xfId="0" applyFont="1" applyFill="1"/>
    <xf numFmtId="0" fontId="12" fillId="5" borderId="4" xfId="1" applyFont="1" applyFill="1" applyBorder="1" applyAlignment="1">
      <alignment horizontal="center" vertical="center"/>
    </xf>
    <xf numFmtId="0" fontId="30" fillId="5" borderId="4" xfId="1" applyFont="1" applyFill="1" applyBorder="1" applyAlignment="1">
      <alignment horizontal="center" vertical="center"/>
    </xf>
    <xf numFmtId="0" fontId="12" fillId="5" borderId="40" xfId="1" applyFont="1" applyFill="1" applyBorder="1" applyAlignment="1">
      <alignment horizontal="left" vertical="center" wrapText="1"/>
    </xf>
    <xf numFmtId="0" fontId="12" fillId="5" borderId="41" xfId="1" applyFont="1" applyFill="1" applyBorder="1" applyAlignment="1">
      <alignment horizontal="left" vertical="center" wrapText="1"/>
    </xf>
    <xf numFmtId="0" fontId="11" fillId="4" borderId="0" xfId="1" applyFont="1" applyFill="1" applyAlignment="1">
      <alignment horizontal="center" vertical="center"/>
    </xf>
    <xf numFmtId="0" fontId="26" fillId="4" borderId="0" xfId="1" applyFont="1" applyFill="1" applyAlignment="1">
      <alignment horizontal="center" vertical="center"/>
    </xf>
    <xf numFmtId="0" fontId="12" fillId="5" borderId="41" xfId="1" applyFont="1" applyFill="1" applyBorder="1" applyAlignment="1">
      <alignment horizontal="center" vertical="center"/>
    </xf>
    <xf numFmtId="0" fontId="10" fillId="0" borderId="1" xfId="1" applyFont="1" applyBorder="1" applyAlignment="1">
      <alignment horizontal="center" vertical="center"/>
    </xf>
    <xf numFmtId="3" fontId="11" fillId="4" borderId="0" xfId="1" applyNumberFormat="1" applyFont="1" applyFill="1" applyAlignment="1">
      <alignment vertical="center"/>
    </xf>
    <xf numFmtId="3" fontId="0" fillId="0" borderId="0" xfId="0" applyNumberFormat="1"/>
    <xf numFmtId="3" fontId="9" fillId="3" borderId="8" xfId="1" applyNumberFormat="1" applyFont="1" applyFill="1" applyBorder="1" applyAlignment="1">
      <alignment horizontal="center" vertical="center" wrapText="1"/>
    </xf>
    <xf numFmtId="3" fontId="10" fillId="0" borderId="1" xfId="1" applyNumberFormat="1" applyFont="1" applyBorder="1" applyAlignment="1">
      <alignment horizontal="center" vertical="center" wrapText="1"/>
    </xf>
    <xf numFmtId="0" fontId="0" fillId="0" borderId="51" xfId="0" applyBorder="1" applyAlignment="1">
      <alignment horizontal="center" vertical="center" wrapText="1"/>
    </xf>
    <xf numFmtId="2" fontId="11" fillId="4" borderId="0" xfId="1" applyNumberFormat="1" applyFont="1" applyFill="1" applyAlignment="1">
      <alignment vertical="center"/>
    </xf>
    <xf numFmtId="2" fontId="12" fillId="5" borderId="0" xfId="1" applyNumberFormat="1" applyFont="1" applyFill="1" applyAlignment="1">
      <alignment vertical="center" wrapText="1"/>
    </xf>
    <xf numFmtId="2" fontId="0" fillId="0" borderId="0" xfId="0" applyNumberFormat="1"/>
    <xf numFmtId="2" fontId="10" fillId="0" borderId="1" xfId="1" applyNumberFormat="1" applyFont="1" applyBorder="1" applyAlignment="1">
      <alignment vertical="center" wrapText="1"/>
    </xf>
    <xf numFmtId="2" fontId="10" fillId="0" borderId="1" xfId="1" applyNumberFormat="1" applyFont="1" applyBorder="1" applyAlignment="1">
      <alignment horizontal="center" vertical="center" wrapText="1"/>
    </xf>
    <xf numFmtId="2" fontId="12" fillId="5" borderId="4" xfId="1" applyNumberFormat="1" applyFont="1" applyFill="1" applyBorder="1" applyAlignment="1">
      <alignment vertical="center"/>
    </xf>
    <xf numFmtId="164" fontId="11" fillId="4" borderId="0" xfId="1" applyNumberFormat="1" applyFont="1" applyFill="1" applyAlignment="1">
      <alignment horizontal="center" vertical="center"/>
    </xf>
    <xf numFmtId="164" fontId="12" fillId="5" borderId="0" xfId="1" applyNumberFormat="1" applyFont="1" applyFill="1" applyAlignment="1">
      <alignment horizontal="center" vertical="center" wrapText="1"/>
    </xf>
    <xf numFmtId="164" fontId="0" fillId="0" borderId="0" xfId="0" applyNumberFormat="1" applyAlignment="1">
      <alignment horizontal="center"/>
    </xf>
    <xf numFmtId="164" fontId="10" fillId="0" borderId="1" xfId="1" applyNumberFormat="1" applyFont="1" applyBorder="1" applyAlignment="1">
      <alignment horizontal="center" vertical="center" wrapText="1"/>
    </xf>
    <xf numFmtId="164" fontId="12" fillId="5" borderId="4" xfId="1" applyNumberFormat="1" applyFont="1" applyFill="1" applyBorder="1" applyAlignment="1">
      <alignment horizontal="center" vertical="center"/>
    </xf>
    <xf numFmtId="165" fontId="11" fillId="4" borderId="0" xfId="1" applyNumberFormat="1" applyFont="1" applyFill="1" applyAlignment="1">
      <alignment horizontal="center" vertical="center"/>
    </xf>
    <xf numFmtId="165" fontId="12" fillId="5" borderId="0" xfId="1" applyNumberFormat="1" applyFont="1" applyFill="1" applyAlignment="1">
      <alignment horizontal="center" vertical="center" wrapText="1"/>
    </xf>
    <xf numFmtId="165" fontId="0" fillId="0" borderId="0" xfId="0" applyNumberFormat="1" applyAlignment="1">
      <alignment horizontal="center"/>
    </xf>
    <xf numFmtId="165" fontId="10" fillId="0" borderId="1" xfId="1" applyNumberFormat="1" applyFont="1" applyBorder="1" applyAlignment="1">
      <alignment horizontal="center" vertical="center" wrapText="1"/>
    </xf>
    <xf numFmtId="165" fontId="12" fillId="5" borderId="4" xfId="1" applyNumberFormat="1" applyFont="1" applyFill="1" applyBorder="1" applyAlignment="1">
      <alignment horizontal="center" vertical="center"/>
    </xf>
    <xf numFmtId="1" fontId="0" fillId="0" borderId="0" xfId="0" applyNumberFormat="1"/>
    <xf numFmtId="0" fontId="12" fillId="5" borderId="4" xfId="1" applyFont="1" applyFill="1" applyBorder="1" applyAlignment="1">
      <alignment horizontal="left" vertical="center"/>
    </xf>
    <xf numFmtId="1" fontId="9" fillId="3" borderId="8" xfId="1" applyNumberFormat="1" applyFont="1" applyFill="1" applyBorder="1" applyAlignment="1">
      <alignment horizontal="center" vertical="center" wrapText="1"/>
    </xf>
    <xf numFmtId="0" fontId="0" fillId="13" borderId="0" xfId="0" applyFill="1"/>
    <xf numFmtId="166" fontId="0" fillId="0" borderId="0" xfId="16" applyNumberFormat="1" applyFont="1"/>
    <xf numFmtId="0" fontId="2" fillId="5" borderId="16" xfId="1" applyFill="1" applyBorder="1" applyAlignment="1">
      <alignment vertical="center"/>
    </xf>
    <xf numFmtId="0" fontId="2" fillId="5" borderId="17" xfId="1" applyFill="1" applyBorder="1" applyAlignment="1">
      <alignment vertical="center"/>
    </xf>
    <xf numFmtId="0" fontId="2" fillId="5" borderId="3" xfId="1" applyFill="1" applyBorder="1" applyAlignment="1">
      <alignment vertical="center" wrapText="1"/>
    </xf>
    <xf numFmtId="0" fontId="2" fillId="5" borderId="3" xfId="1" applyFill="1" applyBorder="1" applyAlignment="1">
      <alignment vertical="center"/>
    </xf>
    <xf numFmtId="0" fontId="2" fillId="5" borderId="17" xfId="1" applyFill="1" applyBorder="1" applyAlignment="1">
      <alignment vertical="center" wrapText="1"/>
    </xf>
    <xf numFmtId="0" fontId="2" fillId="5" borderId="18" xfId="1" applyFill="1" applyBorder="1" applyAlignment="1">
      <alignment vertical="center" wrapText="1"/>
    </xf>
    <xf numFmtId="9" fontId="12" fillId="5" borderId="4" xfId="16" applyFont="1" applyFill="1" applyBorder="1" applyAlignment="1">
      <alignment vertical="center"/>
    </xf>
    <xf numFmtId="167" fontId="12" fillId="5" borderId="4" xfId="1" applyNumberFormat="1" applyFont="1" applyFill="1" applyBorder="1" applyAlignment="1">
      <alignment horizontal="center" vertical="center"/>
    </xf>
    <xf numFmtId="9" fontId="12" fillId="5" borderId="4" xfId="16" applyNumberFormat="1" applyFont="1" applyFill="1" applyBorder="1" applyAlignment="1">
      <alignment vertical="center"/>
    </xf>
    <xf numFmtId="1" fontId="12" fillId="5" borderId="4" xfId="1" applyNumberFormat="1" applyFont="1" applyFill="1" applyBorder="1" applyAlignment="1">
      <alignment vertical="center"/>
    </xf>
    <xf numFmtId="164" fontId="30" fillId="5" borderId="4" xfId="1" applyNumberFormat="1" applyFont="1" applyFill="1" applyBorder="1" applyAlignment="1">
      <alignment horizontal="center"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9" fillId="3" borderId="29" xfId="1" applyFont="1" applyFill="1" applyBorder="1" applyAlignment="1">
      <alignment horizontal="center" vertical="center"/>
    </xf>
    <xf numFmtId="0" fontId="9" fillId="3" borderId="32" xfId="1" applyFont="1" applyFill="1" applyBorder="1" applyAlignment="1">
      <alignment horizontal="center" vertical="center"/>
    </xf>
    <xf numFmtId="0" fontId="9" fillId="3" borderId="30" xfId="1" applyFont="1" applyFill="1" applyBorder="1" applyAlignment="1">
      <alignment horizontal="center" vertical="center"/>
    </xf>
    <xf numFmtId="0" fontId="12" fillId="5" borderId="44" xfId="1" applyFont="1" applyFill="1" applyBorder="1" applyAlignment="1">
      <alignment horizontal="center" vertical="center" wrapText="1"/>
    </xf>
    <xf numFmtId="0" fontId="12" fillId="5" borderId="0" xfId="1" applyFont="1" applyFill="1" applyAlignment="1">
      <alignment horizontal="center" vertical="center" wrapText="1"/>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26" fillId="4" borderId="0" xfId="1" applyFont="1" applyFill="1" applyAlignment="1">
      <alignment horizontal="left" vertical="center" wrapText="1"/>
    </xf>
    <xf numFmtId="0" fontId="9" fillId="3" borderId="7" xfId="1" applyFont="1" applyFill="1" applyBorder="1" applyAlignment="1">
      <alignment horizontal="center" vertical="center"/>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12" fillId="5" borderId="4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2" xfId="1" applyFont="1" applyFill="1" applyBorder="1" applyAlignment="1">
      <alignment horizontal="left" vertical="center"/>
    </xf>
    <xf numFmtId="0" fontId="16" fillId="3" borderId="27" xfId="1" applyFont="1" applyFill="1" applyBorder="1" applyAlignment="1">
      <alignment horizontal="left" vertical="center"/>
    </xf>
    <xf numFmtId="0" fontId="16" fillId="3" borderId="35" xfId="1" applyFont="1" applyFill="1" applyBorder="1" applyAlignment="1">
      <alignment horizontal="center" vertical="center"/>
    </xf>
    <xf numFmtId="0" fontId="16" fillId="3" borderId="36" xfId="1" applyFont="1" applyFill="1" applyBorder="1" applyAlignment="1">
      <alignment horizontal="center" vertical="center"/>
    </xf>
    <xf numFmtId="0" fontId="16" fillId="3" borderId="37"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48" xfId="1" applyFont="1" applyFill="1" applyBorder="1" applyAlignment="1">
      <alignment horizontal="center" vertical="center" wrapText="1"/>
    </xf>
    <xf numFmtId="0" fontId="16" fillId="3" borderId="49" xfId="1" applyFont="1" applyFill="1" applyBorder="1" applyAlignment="1">
      <alignment horizontal="center" vertical="center" wrapText="1"/>
    </xf>
    <xf numFmtId="0" fontId="16" fillId="3" borderId="50" xfId="1" applyFont="1" applyFill="1" applyBorder="1" applyAlignment="1">
      <alignment horizontal="center" vertical="center" wrapText="1"/>
    </xf>
    <xf numFmtId="0" fontId="16" fillId="3" borderId="51"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52" xfId="1" applyFont="1" applyFill="1" applyBorder="1" applyAlignment="1">
      <alignment horizontal="center" vertical="center" wrapText="1"/>
    </xf>
    <xf numFmtId="0" fontId="16" fillId="3" borderId="53" xfId="1" applyFont="1" applyFill="1" applyBorder="1" applyAlignment="1">
      <alignment horizontal="center" vertical="center" wrapText="1"/>
    </xf>
    <xf numFmtId="0" fontId="16" fillId="3" borderId="54" xfId="1" applyFont="1" applyFill="1" applyBorder="1" applyAlignment="1">
      <alignment horizontal="center" vertical="center" wrapText="1"/>
    </xf>
    <xf numFmtId="0" fontId="16" fillId="3" borderId="55" xfId="1" applyFont="1" applyFill="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5" xfId="1" applyFont="1" applyBorder="1" applyAlignment="1">
      <alignment horizontal="center"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6" fillId="3" borderId="29" xfId="1" applyFont="1" applyFill="1" applyBorder="1" applyAlignment="1">
      <alignment horizontal="left" vertical="center"/>
    </xf>
    <xf numFmtId="0" fontId="16" fillId="3" borderId="30" xfId="1" applyFont="1" applyFill="1" applyBorder="1" applyAlignment="1">
      <alignment horizontal="left" vertical="center"/>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cellXfs>
  <cellStyles count="17">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10000000}"/>
  </cellStyles>
  <dxfs count="0"/>
  <tableStyles count="0" defaultTableStyle="TableStyleMedium2" defaultPivotStyle="PivotStyleLight16"/>
  <colors>
    <mruColors>
      <color rgb="FFFCE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953756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abSelected="1" zoomScale="115" zoomScaleNormal="115" workbookViewId="0">
      <selection activeCell="C9" sqref="C9"/>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1</v>
      </c>
    </row>
    <row r="3" spans="2:5" ht="15" thickBot="1" x14ac:dyDescent="0.25"/>
    <row r="4" spans="2:5" ht="149.25" customHeight="1" thickBot="1" x14ac:dyDescent="0.3">
      <c r="B4" s="17" t="s">
        <v>2</v>
      </c>
      <c r="C4" s="16" t="s">
        <v>3</v>
      </c>
      <c r="E4" s="53" t="s">
        <v>4</v>
      </c>
    </row>
    <row r="5" spans="2:5" ht="15" thickBot="1" x14ac:dyDescent="0.25"/>
    <row r="6" spans="2:5" ht="31.15" customHeight="1" x14ac:dyDescent="0.2">
      <c r="B6" s="19" t="s">
        <v>5</v>
      </c>
      <c r="C6" s="146" t="s">
        <v>6</v>
      </c>
      <c r="E6" s="157"/>
    </row>
    <row r="7" spans="2:5" ht="32.450000000000003" customHeight="1" x14ac:dyDescent="0.2">
      <c r="B7" s="20" t="s">
        <v>7</v>
      </c>
      <c r="C7" s="147" t="s">
        <v>1106</v>
      </c>
      <c r="E7" s="157"/>
    </row>
    <row r="8" spans="2:5" ht="22.15" customHeight="1" x14ac:dyDescent="0.2">
      <c r="B8" s="20" t="s">
        <v>8</v>
      </c>
      <c r="C8" s="97"/>
      <c r="E8" s="157"/>
    </row>
    <row r="9" spans="2:5" ht="85.5" x14ac:dyDescent="0.2">
      <c r="B9" s="20" t="s">
        <v>9</v>
      </c>
      <c r="C9" s="96" t="s">
        <v>10</v>
      </c>
      <c r="E9" s="157"/>
    </row>
    <row r="10" spans="2:5" ht="103.15" customHeight="1" x14ac:dyDescent="0.2">
      <c r="B10" s="20" t="s">
        <v>11</v>
      </c>
      <c r="C10" s="150"/>
      <c r="E10" s="157"/>
    </row>
    <row r="11" spans="2:5" ht="75" customHeight="1" thickBot="1" x14ac:dyDescent="0.25">
      <c r="B11" s="21" t="s">
        <v>12</v>
      </c>
      <c r="C11" s="151" t="s">
        <v>13</v>
      </c>
      <c r="E11" s="157"/>
    </row>
    <row r="12" spans="2:5" ht="20.25" thickBot="1" x14ac:dyDescent="0.4">
      <c r="B12" s="3"/>
      <c r="E12" s="157"/>
    </row>
    <row r="13" spans="2:5" ht="75.75" customHeight="1" thickBot="1" x14ac:dyDescent="0.25">
      <c r="B13" s="22" t="s">
        <v>14</v>
      </c>
      <c r="C13" s="149" t="s">
        <v>15</v>
      </c>
      <c r="E13" s="52"/>
    </row>
    <row r="14" spans="2:5" ht="15" thickBot="1" x14ac:dyDescent="0.25"/>
    <row r="15" spans="2:5" ht="181.9" customHeight="1" thickBot="1" x14ac:dyDescent="0.25">
      <c r="B15" s="22" t="s">
        <v>16</v>
      </c>
      <c r="C15" s="148" t="s">
        <v>17</v>
      </c>
    </row>
    <row r="19" spans="2:4" ht="15" thickBot="1" x14ac:dyDescent="0.25"/>
    <row r="20" spans="2:4" ht="15" thickBot="1" x14ac:dyDescent="0.25">
      <c r="B20" s="5"/>
      <c r="C20" s="14" t="s">
        <v>18</v>
      </c>
      <c r="D20" s="23"/>
    </row>
  </sheetData>
  <mergeCells count="1">
    <mergeCell ref="E6:E12"/>
  </mergeCells>
  <pageMargins left="0.7" right="0.7" top="0.75" bottom="0.75" header="0.3" footer="0.3"/>
  <pageSetup paperSize="8"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76"/>
  <sheetViews>
    <sheetView showGridLines="0" topLeftCell="V6" zoomScale="80" zoomScaleNormal="80" workbookViewId="0">
      <selection activeCell="D12" sqref="D12:D152"/>
    </sheetView>
  </sheetViews>
  <sheetFormatPr defaultRowHeight="14.25" x14ac:dyDescent="0.2"/>
  <cols>
    <col min="1" max="1" width="2.75" customWidth="1"/>
    <col min="2" max="2" width="14.25" customWidth="1"/>
    <col min="3" max="3" width="3.5" customWidth="1"/>
    <col min="4" max="4" width="28.25" customWidth="1"/>
    <col min="5" max="5" width="14.375" style="52" customWidth="1"/>
    <col min="6" max="6" width="12.5" style="52" customWidth="1"/>
    <col min="7" max="7" width="8.625" style="52" customWidth="1"/>
    <col min="8" max="8" width="3.5" customWidth="1"/>
    <col min="9" max="9" width="13.5" style="121" customWidth="1"/>
    <col min="10" max="12" width="11.375" customWidth="1"/>
    <col min="13" max="13" width="10.75" customWidth="1"/>
    <col min="14" max="14" width="11" customWidth="1"/>
    <col min="15" max="15" width="3.5" customWidth="1"/>
    <col min="16" max="16" width="7.75" customWidth="1"/>
    <col min="17" max="17" width="9" customWidth="1"/>
    <col min="18" max="18" width="7.375" customWidth="1"/>
    <col min="19" max="19" width="29" customWidth="1"/>
    <col min="20" max="20" width="3.5" customWidth="1"/>
    <col min="21" max="22" width="9.75" customWidth="1"/>
    <col min="23" max="23" width="30.75" bestFit="1" customWidth="1"/>
    <col min="24" max="24" width="11.75" customWidth="1"/>
    <col min="25" max="25" width="10.625" customWidth="1"/>
    <col min="26" max="26" width="27.5" style="1" bestFit="1" customWidth="1"/>
    <col min="27" max="27" width="4.25" customWidth="1"/>
    <col min="28" max="28" width="29.25" bestFit="1" customWidth="1"/>
    <col min="30" max="30" width="16" customWidth="1"/>
    <col min="31" max="31" width="29.25" bestFit="1" customWidth="1"/>
    <col min="32" max="32" width="18.5" customWidth="1"/>
  </cols>
  <sheetData>
    <row r="1" spans="2:33" ht="25.15" customHeight="1" x14ac:dyDescent="0.2">
      <c r="B1" s="8" t="s">
        <v>19</v>
      </c>
      <c r="C1" s="8"/>
      <c r="D1" s="8"/>
      <c r="E1" s="116"/>
      <c r="F1" s="116"/>
      <c r="G1" s="116"/>
      <c r="H1" s="8"/>
      <c r="I1" s="120"/>
      <c r="J1" s="8" t="str">
        <f>'Contact information'!C6</f>
        <v xml:space="preserve">Southern Water  </v>
      </c>
      <c r="K1" s="8"/>
      <c r="L1" s="8"/>
      <c r="M1" s="8"/>
      <c r="N1" s="8"/>
      <c r="O1" s="8"/>
      <c r="P1" s="8"/>
      <c r="Q1" s="8"/>
      <c r="R1" s="8"/>
      <c r="S1" s="8"/>
      <c r="T1" s="8"/>
      <c r="U1" s="8"/>
      <c r="V1" s="8"/>
      <c r="W1" s="8"/>
      <c r="X1" s="8"/>
      <c r="Y1" s="8"/>
      <c r="Z1" s="8"/>
      <c r="AA1" s="8"/>
      <c r="AB1" s="8"/>
      <c r="AC1" s="8"/>
      <c r="AD1" s="8"/>
      <c r="AE1" s="8"/>
      <c r="AF1" s="8"/>
      <c r="AG1" s="8"/>
    </row>
    <row r="2" spans="2:33" s="81" customFormat="1" ht="42.75" customHeight="1" thickBot="1" x14ac:dyDescent="0.25">
      <c r="B2" s="158" t="s">
        <v>20</v>
      </c>
      <c r="C2" s="158"/>
      <c r="D2" s="158"/>
      <c r="E2" s="158"/>
      <c r="F2" s="158"/>
      <c r="G2" s="158"/>
      <c r="H2" s="158"/>
      <c r="I2" s="158"/>
      <c r="J2" s="158"/>
      <c r="K2" s="158"/>
      <c r="L2" s="158"/>
      <c r="M2" s="158"/>
      <c r="N2" s="158"/>
      <c r="O2" s="158"/>
      <c r="P2" s="158"/>
      <c r="Q2" s="158"/>
      <c r="R2" s="158"/>
      <c r="S2" s="80"/>
      <c r="T2" s="80"/>
      <c r="U2" s="80"/>
      <c r="V2" s="80"/>
      <c r="W2" s="80"/>
      <c r="X2" s="80"/>
      <c r="Y2" s="80"/>
      <c r="Z2" s="80"/>
      <c r="AA2" s="80"/>
      <c r="AB2" s="80"/>
      <c r="AC2" s="80"/>
      <c r="AD2" s="80"/>
      <c r="AE2" s="80"/>
      <c r="AF2" s="80"/>
      <c r="AG2" s="80"/>
    </row>
    <row r="3" spans="2:33" ht="85.15" customHeight="1" x14ac:dyDescent="0.2">
      <c r="B3" s="11" t="s">
        <v>21</v>
      </c>
      <c r="D3" s="162"/>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row>
    <row r="4" spans="2:33" ht="15" customHeight="1" thickBot="1" x14ac:dyDescent="0.25">
      <c r="Z4"/>
    </row>
    <row r="5" spans="2:33" ht="42" customHeight="1" thickBot="1" x14ac:dyDescent="0.25">
      <c r="D5" s="159" t="s">
        <v>22</v>
      </c>
      <c r="E5" s="160"/>
      <c r="F5" s="160"/>
      <c r="G5" s="161"/>
      <c r="I5" s="159" t="s">
        <v>23</v>
      </c>
      <c r="J5" s="160"/>
      <c r="K5" s="160"/>
      <c r="L5" s="160"/>
      <c r="M5" s="160"/>
      <c r="N5" s="161"/>
      <c r="P5" s="159" t="s">
        <v>24</v>
      </c>
      <c r="Q5" s="160"/>
      <c r="R5" s="160"/>
      <c r="S5" s="161"/>
      <c r="U5" s="159" t="s">
        <v>25</v>
      </c>
      <c r="V5" s="160"/>
      <c r="W5" s="160"/>
      <c r="X5" s="160"/>
      <c r="Y5" s="160"/>
      <c r="Z5" s="161"/>
      <c r="AB5" s="164" t="s">
        <v>26</v>
      </c>
      <c r="AC5" s="165"/>
      <c r="AD5" s="165"/>
      <c r="AE5" s="165"/>
      <c r="AF5" s="165"/>
      <c r="AG5" s="165"/>
    </row>
    <row r="6" spans="2:33" ht="22.15" customHeight="1" thickBot="1" x14ac:dyDescent="0.25">
      <c r="B6" s="11" t="s">
        <v>27</v>
      </c>
      <c r="D6" s="11">
        <v>1</v>
      </c>
      <c r="E6" s="11">
        <v>2</v>
      </c>
      <c r="F6" s="11">
        <v>3</v>
      </c>
      <c r="G6" s="11">
        <v>4</v>
      </c>
      <c r="I6" s="122">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7" customFormat="1" ht="134.44999999999999" customHeight="1" x14ac:dyDescent="0.2">
      <c r="B7" s="11" t="s">
        <v>28</v>
      </c>
      <c r="C7" s="52"/>
      <c r="D7" s="45" t="s">
        <v>29</v>
      </c>
      <c r="E7" s="45" t="s">
        <v>30</v>
      </c>
      <c r="F7" s="45" t="s">
        <v>31</v>
      </c>
      <c r="G7" s="45" t="s">
        <v>32</v>
      </c>
      <c r="H7" s="52"/>
      <c r="I7" s="123" t="s">
        <v>33</v>
      </c>
      <c r="J7" s="45" t="s">
        <v>34</v>
      </c>
      <c r="K7" s="45" t="s">
        <v>35</v>
      </c>
      <c r="L7" s="45" t="s">
        <v>36</v>
      </c>
      <c r="M7" s="45" t="s">
        <v>37</v>
      </c>
      <c r="N7" s="45" t="s">
        <v>38</v>
      </c>
      <c r="O7" s="52"/>
      <c r="P7" s="45" t="s">
        <v>39</v>
      </c>
      <c r="Q7" s="45" t="s">
        <v>40</v>
      </c>
      <c r="R7" s="45" t="s">
        <v>41</v>
      </c>
      <c r="S7" s="45" t="s">
        <v>42</v>
      </c>
      <c r="T7" s="52"/>
      <c r="U7" s="45" t="s">
        <v>43</v>
      </c>
      <c r="V7" s="45" t="s">
        <v>44</v>
      </c>
      <c r="W7" s="45" t="s">
        <v>45</v>
      </c>
      <c r="X7" s="45" t="s">
        <v>46</v>
      </c>
      <c r="Y7" s="45" t="s">
        <v>47</v>
      </c>
      <c r="Z7" s="45" t="s">
        <v>48</v>
      </c>
      <c r="AB7" s="54" t="s">
        <v>49</v>
      </c>
      <c r="AC7" s="54" t="s">
        <v>50</v>
      </c>
      <c r="AD7" s="54" t="s">
        <v>51</v>
      </c>
      <c r="AE7" s="54" t="s">
        <v>52</v>
      </c>
      <c r="AF7" s="54" t="s">
        <v>53</v>
      </c>
      <c r="AG7" s="55" t="s">
        <v>54</v>
      </c>
    </row>
    <row r="8" spans="2:33" s="58" customFormat="1" ht="43.15" customHeight="1" x14ac:dyDescent="0.2">
      <c r="B8" s="12" t="s">
        <v>55</v>
      </c>
      <c r="C8" s="52"/>
      <c r="D8" s="45" t="s">
        <v>56</v>
      </c>
      <c r="E8" s="45" t="s">
        <v>57</v>
      </c>
      <c r="F8" s="45" t="s">
        <v>58</v>
      </c>
      <c r="G8" s="45" t="s">
        <v>56</v>
      </c>
      <c r="H8" s="52"/>
      <c r="I8" s="123" t="s">
        <v>59</v>
      </c>
      <c r="J8" s="45" t="s">
        <v>60</v>
      </c>
      <c r="K8" s="45" t="s">
        <v>61</v>
      </c>
      <c r="L8" s="45" t="s">
        <v>60</v>
      </c>
      <c r="M8" s="45" t="s">
        <v>61</v>
      </c>
      <c r="N8" s="45" t="s">
        <v>62</v>
      </c>
      <c r="O8" s="52"/>
      <c r="P8" s="69" t="s">
        <v>63</v>
      </c>
      <c r="Q8" s="69" t="s">
        <v>63</v>
      </c>
      <c r="R8" s="69" t="s">
        <v>63</v>
      </c>
      <c r="S8" s="45" t="s">
        <v>64</v>
      </c>
      <c r="T8" s="52"/>
      <c r="U8" s="45" t="s">
        <v>63</v>
      </c>
      <c r="V8" s="45" t="s">
        <v>56</v>
      </c>
      <c r="W8" s="45" t="s">
        <v>65</v>
      </c>
      <c r="X8" s="45" t="s">
        <v>66</v>
      </c>
      <c r="Y8" s="45" t="s">
        <v>67</v>
      </c>
      <c r="Z8" s="45" t="s">
        <v>64</v>
      </c>
      <c r="AB8" s="61" t="s">
        <v>56</v>
      </c>
      <c r="AC8" s="61" t="s">
        <v>61</v>
      </c>
      <c r="AD8" s="61" t="s">
        <v>56</v>
      </c>
      <c r="AE8" s="61" t="s">
        <v>56</v>
      </c>
      <c r="AF8" s="61" t="s">
        <v>61</v>
      </c>
      <c r="AG8" s="56" t="s">
        <v>56</v>
      </c>
    </row>
    <row r="9" spans="2:33" s="47" customFormat="1" ht="16.899999999999999" customHeight="1" thickBot="1" x14ac:dyDescent="0.25">
      <c r="B9" s="43" t="s">
        <v>68</v>
      </c>
      <c r="C9" s="44"/>
      <c r="D9" s="46"/>
      <c r="E9" s="45" t="s">
        <v>69</v>
      </c>
      <c r="F9" s="45" t="s">
        <v>69</v>
      </c>
      <c r="G9" s="46"/>
      <c r="H9" s="44"/>
      <c r="I9" s="123">
        <v>0</v>
      </c>
      <c r="J9" s="46"/>
      <c r="K9" s="45">
        <v>2</v>
      </c>
      <c r="L9" s="46"/>
      <c r="M9" s="45">
        <v>2</v>
      </c>
      <c r="N9" s="46"/>
      <c r="O9" s="44"/>
      <c r="P9" s="46"/>
      <c r="Q9" s="46"/>
      <c r="R9" s="46"/>
      <c r="S9" s="46"/>
      <c r="T9" s="44"/>
      <c r="U9" s="46"/>
      <c r="V9" s="46"/>
      <c r="W9" s="46"/>
      <c r="X9" s="45">
        <v>0</v>
      </c>
      <c r="Y9" s="59"/>
      <c r="Z9" s="59"/>
      <c r="AB9" s="59"/>
      <c r="AC9" s="57">
        <v>0</v>
      </c>
      <c r="AD9" s="59"/>
      <c r="AE9" s="59"/>
      <c r="AF9" s="57">
        <v>0</v>
      </c>
      <c r="AG9" s="59"/>
    </row>
    <row r="10" spans="2:33" s="52" customFormat="1" ht="34.9" customHeight="1" thickBot="1" x14ac:dyDescent="0.25">
      <c r="B10" s="13" t="s">
        <v>70</v>
      </c>
      <c r="D10" s="45" t="s">
        <v>71</v>
      </c>
      <c r="E10" s="45" t="s">
        <v>71</v>
      </c>
      <c r="F10" s="45" t="s">
        <v>71</v>
      </c>
      <c r="G10" s="45" t="s">
        <v>71</v>
      </c>
      <c r="I10" s="123" t="s">
        <v>71</v>
      </c>
      <c r="J10" s="59"/>
      <c r="K10" s="45" t="s">
        <v>71</v>
      </c>
      <c r="L10" s="59"/>
      <c r="M10" s="59"/>
      <c r="N10" s="59"/>
      <c r="P10" s="59"/>
      <c r="Q10" s="59"/>
      <c r="R10" s="59"/>
      <c r="S10" s="59"/>
      <c r="U10" s="59"/>
      <c r="V10" s="59"/>
      <c r="W10" s="59"/>
      <c r="X10" s="59"/>
      <c r="Y10" s="59"/>
      <c r="Z10" s="60"/>
      <c r="AB10" s="61" t="s">
        <v>71</v>
      </c>
      <c r="AC10" s="60"/>
      <c r="AD10" s="61" t="s">
        <v>71</v>
      </c>
      <c r="AE10" s="60"/>
      <c r="AF10" s="60"/>
      <c r="AG10" s="60"/>
    </row>
    <row r="11" spans="2:33" x14ac:dyDescent="0.2">
      <c r="N11" s="144"/>
      <c r="P11" s="144"/>
      <c r="Q11" s="144"/>
      <c r="R11" s="144"/>
    </row>
    <row r="12" spans="2:33" ht="15" customHeight="1" x14ac:dyDescent="0.2">
      <c r="B12" s="141"/>
      <c r="D12" s="10" t="s">
        <v>72</v>
      </c>
      <c r="E12" s="135" t="s">
        <v>73</v>
      </c>
      <c r="F12" s="135">
        <v>0.88739902999999998</v>
      </c>
      <c r="G12" s="112">
        <v>101753</v>
      </c>
      <c r="I12" s="88">
        <v>2693.1833016283849</v>
      </c>
      <c r="J12" s="10" t="s">
        <v>74</v>
      </c>
      <c r="K12" s="83">
        <v>0.03</v>
      </c>
      <c r="L12" s="10" t="s">
        <v>74</v>
      </c>
      <c r="M12" s="10" t="s">
        <v>75</v>
      </c>
      <c r="N12" s="10" t="s">
        <v>1114</v>
      </c>
      <c r="P12" s="10" t="s">
        <v>1113</v>
      </c>
      <c r="Q12" s="10" t="s">
        <v>71</v>
      </c>
      <c r="R12" s="10" t="s">
        <v>71</v>
      </c>
      <c r="S12" s="10" t="s">
        <v>76</v>
      </c>
      <c r="U12" s="10" t="s">
        <v>71</v>
      </c>
      <c r="V12" s="10">
        <v>107419</v>
      </c>
      <c r="W12" s="10" t="s">
        <v>77</v>
      </c>
      <c r="X12" s="155">
        <v>27</v>
      </c>
      <c r="Y12" s="10"/>
      <c r="Z12" s="10" t="s">
        <v>76</v>
      </c>
      <c r="AB12" s="10" t="s">
        <v>78</v>
      </c>
      <c r="AC12" s="84">
        <v>1</v>
      </c>
      <c r="AD12" s="10" t="s">
        <v>79</v>
      </c>
      <c r="AE12" s="10"/>
      <c r="AF12" s="10"/>
      <c r="AG12" s="10"/>
    </row>
    <row r="13" spans="2:33" x14ac:dyDescent="0.2">
      <c r="B13" s="141"/>
      <c r="D13" s="10" t="s">
        <v>80</v>
      </c>
      <c r="E13" s="135" t="s">
        <v>81</v>
      </c>
      <c r="F13" s="135">
        <v>-0.38484859999999999</v>
      </c>
      <c r="G13" s="112">
        <v>101675</v>
      </c>
      <c r="I13" s="88">
        <v>107.44998594738414</v>
      </c>
      <c r="J13" s="10" t="s">
        <v>74</v>
      </c>
      <c r="K13" s="83">
        <v>0.04</v>
      </c>
      <c r="L13" s="10" t="s">
        <v>74</v>
      </c>
      <c r="M13" s="10" t="s">
        <v>75</v>
      </c>
      <c r="N13" s="10" t="s">
        <v>1114</v>
      </c>
      <c r="P13" s="10" t="s">
        <v>1113</v>
      </c>
      <c r="Q13" s="10" t="s">
        <v>71</v>
      </c>
      <c r="R13" s="10" t="s">
        <v>82</v>
      </c>
      <c r="S13" s="10" t="s">
        <v>76</v>
      </c>
      <c r="U13" s="15" t="s">
        <v>82</v>
      </c>
      <c r="V13" s="38"/>
      <c r="W13" s="38" t="s">
        <v>83</v>
      </c>
      <c r="X13" s="155">
        <v>27</v>
      </c>
      <c r="Y13" s="10" t="s">
        <v>1120</v>
      </c>
      <c r="Z13" s="10" t="s">
        <v>76</v>
      </c>
      <c r="AB13" s="10" t="s">
        <v>163</v>
      </c>
      <c r="AC13" s="152">
        <v>0.74826925528872168</v>
      </c>
      <c r="AD13" s="15" t="s">
        <v>84</v>
      </c>
      <c r="AE13" s="10" t="s">
        <v>169</v>
      </c>
      <c r="AF13" s="152">
        <v>0.24521266881006779</v>
      </c>
      <c r="AG13" s="10"/>
    </row>
    <row r="14" spans="2:33" x14ac:dyDescent="0.2">
      <c r="B14" s="141"/>
      <c r="D14" s="10" t="s">
        <v>85</v>
      </c>
      <c r="E14" s="135" t="s">
        <v>86</v>
      </c>
      <c r="F14" s="135">
        <v>-1.3408897</v>
      </c>
      <c r="G14" s="112">
        <v>102314</v>
      </c>
      <c r="I14" s="88">
        <v>219.79625907289486</v>
      </c>
      <c r="J14" s="10" t="s">
        <v>74</v>
      </c>
      <c r="K14" s="83">
        <v>0.06</v>
      </c>
      <c r="L14" s="10" t="s">
        <v>74</v>
      </c>
      <c r="M14" s="10" t="s">
        <v>75</v>
      </c>
      <c r="N14" s="10" t="s">
        <v>1075</v>
      </c>
      <c r="P14" s="10" t="s">
        <v>1113</v>
      </c>
      <c r="Q14" s="10" t="s">
        <v>71</v>
      </c>
      <c r="R14" s="10" t="s">
        <v>82</v>
      </c>
      <c r="S14" s="10" t="s">
        <v>76</v>
      </c>
      <c r="U14" s="15" t="s">
        <v>82</v>
      </c>
      <c r="V14" s="38"/>
      <c r="W14" s="38" t="s">
        <v>83</v>
      </c>
      <c r="X14" s="155">
        <v>27</v>
      </c>
      <c r="Y14" s="10" t="s">
        <v>1120</v>
      </c>
      <c r="Z14" s="10" t="s">
        <v>76</v>
      </c>
      <c r="AB14" s="10" t="s">
        <v>297</v>
      </c>
      <c r="AC14" s="152">
        <v>0.94113737534135133</v>
      </c>
      <c r="AD14" s="15" t="s">
        <v>84</v>
      </c>
      <c r="AE14" s="10" t="s">
        <v>113</v>
      </c>
      <c r="AF14" s="152">
        <v>5.8862624658648686E-2</v>
      </c>
      <c r="AG14" s="10"/>
    </row>
    <row r="15" spans="2:33" x14ac:dyDescent="0.2">
      <c r="B15" s="141"/>
      <c r="D15" s="10" t="s">
        <v>87</v>
      </c>
      <c r="E15" s="135" t="s">
        <v>88</v>
      </c>
      <c r="F15" s="135">
        <v>0.46778128000000002</v>
      </c>
      <c r="G15" s="112">
        <v>101208</v>
      </c>
      <c r="I15" s="88">
        <v>2425.1827810194791</v>
      </c>
      <c r="J15" s="10" t="s">
        <v>74</v>
      </c>
      <c r="K15" s="83">
        <v>0.03</v>
      </c>
      <c r="L15" s="10" t="s">
        <v>74</v>
      </c>
      <c r="M15" s="10" t="s">
        <v>75</v>
      </c>
      <c r="N15" s="10" t="s">
        <v>1077</v>
      </c>
      <c r="P15" s="10" t="s">
        <v>1113</v>
      </c>
      <c r="Q15" s="10" t="s">
        <v>71</v>
      </c>
      <c r="R15" s="10" t="s">
        <v>71</v>
      </c>
      <c r="S15" s="10" t="s">
        <v>76</v>
      </c>
      <c r="U15" s="15" t="s">
        <v>71</v>
      </c>
      <c r="V15" s="10">
        <v>109240</v>
      </c>
      <c r="W15" s="38" t="s">
        <v>89</v>
      </c>
      <c r="X15" s="155">
        <v>27</v>
      </c>
      <c r="Y15" s="10"/>
      <c r="Z15" s="10" t="s">
        <v>76</v>
      </c>
      <c r="AB15" s="10" t="s">
        <v>78</v>
      </c>
      <c r="AC15" s="84">
        <v>1</v>
      </c>
      <c r="AD15" s="10" t="s">
        <v>79</v>
      </c>
      <c r="AE15" s="38"/>
      <c r="AF15" s="10"/>
      <c r="AG15" s="10"/>
    </row>
    <row r="16" spans="2:33" x14ac:dyDescent="0.2">
      <c r="B16" s="141"/>
      <c r="D16" s="10" t="s">
        <v>90</v>
      </c>
      <c r="E16" s="135" t="s">
        <v>91</v>
      </c>
      <c r="F16" s="135">
        <v>1.111262E-2</v>
      </c>
      <c r="G16" s="112">
        <v>101886</v>
      </c>
      <c r="I16" s="88">
        <v>62.227628861635637</v>
      </c>
      <c r="J16" s="10" t="s">
        <v>74</v>
      </c>
      <c r="K16" s="83">
        <v>3.5000000000000003E-2</v>
      </c>
      <c r="L16" s="10" t="s">
        <v>74</v>
      </c>
      <c r="M16" s="10" t="s">
        <v>75</v>
      </c>
      <c r="N16" s="10" t="s">
        <v>1077</v>
      </c>
      <c r="P16" s="10" t="s">
        <v>1113</v>
      </c>
      <c r="Q16" s="10" t="s">
        <v>71</v>
      </c>
      <c r="R16" s="10" t="s">
        <v>82</v>
      </c>
      <c r="S16" s="10" t="s">
        <v>76</v>
      </c>
      <c r="U16" s="15" t="s">
        <v>82</v>
      </c>
      <c r="V16" s="38"/>
      <c r="W16" s="38" t="s">
        <v>83</v>
      </c>
      <c r="X16" s="155">
        <v>27</v>
      </c>
      <c r="Y16" s="10" t="s">
        <v>1120</v>
      </c>
      <c r="Z16" s="10" t="s">
        <v>76</v>
      </c>
      <c r="AB16" s="10" t="s">
        <v>222</v>
      </c>
      <c r="AC16" s="152">
        <v>0.54712549565371915</v>
      </c>
      <c r="AD16" s="38" t="s">
        <v>84</v>
      </c>
      <c r="AE16" s="10" t="s">
        <v>178</v>
      </c>
      <c r="AF16" s="152">
        <v>0.42465220944562609</v>
      </c>
      <c r="AG16" s="10"/>
    </row>
    <row r="17" spans="2:33" x14ac:dyDescent="0.2">
      <c r="B17" s="141"/>
      <c r="D17" s="10" t="s">
        <v>92</v>
      </c>
      <c r="E17" s="135" t="s">
        <v>93</v>
      </c>
      <c r="F17" s="135">
        <v>-1.3778668000000001</v>
      </c>
      <c r="G17" s="112">
        <v>103056</v>
      </c>
      <c r="I17" s="88">
        <v>86.205184294673202</v>
      </c>
      <c r="J17" s="10" t="s">
        <v>74</v>
      </c>
      <c r="K17" s="83">
        <v>0.04</v>
      </c>
      <c r="L17" s="10" t="s">
        <v>74</v>
      </c>
      <c r="M17" s="10" t="s">
        <v>75</v>
      </c>
      <c r="N17" s="10" t="s">
        <v>1114</v>
      </c>
      <c r="P17" s="10" t="s">
        <v>1113</v>
      </c>
      <c r="Q17" s="10" t="s">
        <v>82</v>
      </c>
      <c r="R17" s="10" t="s">
        <v>82</v>
      </c>
      <c r="S17" s="10" t="s">
        <v>76</v>
      </c>
      <c r="U17" s="15" t="s">
        <v>82</v>
      </c>
      <c r="V17" s="38"/>
      <c r="W17" s="38" t="s">
        <v>83</v>
      </c>
      <c r="X17" s="155">
        <v>27</v>
      </c>
      <c r="Y17" s="10" t="s">
        <v>1120</v>
      </c>
      <c r="Z17" s="10" t="s">
        <v>76</v>
      </c>
      <c r="AB17" s="10" t="s">
        <v>167</v>
      </c>
      <c r="AC17" s="152">
        <v>0.56098618907710429</v>
      </c>
      <c r="AD17" s="15" t="s">
        <v>84</v>
      </c>
      <c r="AE17" s="10" t="s">
        <v>297</v>
      </c>
      <c r="AF17" s="152">
        <v>0.39502390083300376</v>
      </c>
      <c r="AG17" s="10"/>
    </row>
    <row r="18" spans="2:33" x14ac:dyDescent="0.2">
      <c r="B18" s="141"/>
      <c r="D18" s="10" t="s">
        <v>94</v>
      </c>
      <c r="E18" s="135" t="s">
        <v>95</v>
      </c>
      <c r="F18" s="135">
        <v>0.49905371999999998</v>
      </c>
      <c r="G18" s="112">
        <v>102534</v>
      </c>
      <c r="I18" s="88">
        <v>142.09001226787234</v>
      </c>
      <c r="J18" s="10" t="s">
        <v>74</v>
      </c>
      <c r="K18" s="83">
        <v>0.05</v>
      </c>
      <c r="L18" s="10" t="s">
        <v>74</v>
      </c>
      <c r="M18" s="10" t="s">
        <v>75</v>
      </c>
      <c r="N18" s="10" t="s">
        <v>1114</v>
      </c>
      <c r="P18" s="10" t="s">
        <v>1113</v>
      </c>
      <c r="Q18" s="10" t="s">
        <v>71</v>
      </c>
      <c r="R18" s="10" t="s">
        <v>82</v>
      </c>
      <c r="S18" s="10" t="s">
        <v>76</v>
      </c>
      <c r="U18" s="15" t="s">
        <v>82</v>
      </c>
      <c r="V18" s="38"/>
      <c r="W18" s="38" t="s">
        <v>83</v>
      </c>
      <c r="X18" s="155">
        <v>18</v>
      </c>
      <c r="Y18" s="10" t="s">
        <v>1120</v>
      </c>
      <c r="Z18" s="10" t="s">
        <v>76</v>
      </c>
      <c r="AB18" s="10" t="s">
        <v>72</v>
      </c>
      <c r="AC18" s="152">
        <v>0.97804125810685805</v>
      </c>
      <c r="AD18" s="15" t="s">
        <v>84</v>
      </c>
      <c r="AE18" s="10" t="s">
        <v>178</v>
      </c>
      <c r="AF18" s="152">
        <v>2.0037419778568391E-2</v>
      </c>
      <c r="AG18" s="10"/>
    </row>
    <row r="19" spans="2:33" x14ac:dyDescent="0.2">
      <c r="B19" s="141"/>
      <c r="D19" s="10" t="s">
        <v>96</v>
      </c>
      <c r="E19" s="135" t="s">
        <v>97</v>
      </c>
      <c r="F19" s="135">
        <v>0.50846324099999995</v>
      </c>
      <c r="G19" s="112">
        <v>107431</v>
      </c>
      <c r="I19" s="88">
        <v>3009.2956353922436</v>
      </c>
      <c r="J19" s="10" t="s">
        <v>74</v>
      </c>
      <c r="K19" s="83">
        <v>0.03</v>
      </c>
      <c r="L19" s="10" t="s">
        <v>74</v>
      </c>
      <c r="M19" s="10" t="s">
        <v>75</v>
      </c>
      <c r="N19" s="10" t="s">
        <v>249</v>
      </c>
      <c r="P19" s="10" t="s">
        <v>1113</v>
      </c>
      <c r="Q19" s="10" t="s">
        <v>71</v>
      </c>
      <c r="R19" s="10" t="s">
        <v>82</v>
      </c>
      <c r="S19" s="10" t="s">
        <v>76</v>
      </c>
      <c r="U19" s="15" t="s">
        <v>71</v>
      </c>
      <c r="V19" s="10">
        <v>107432</v>
      </c>
      <c r="W19" s="38" t="s">
        <v>89</v>
      </c>
      <c r="X19" s="155">
        <v>27</v>
      </c>
      <c r="Y19" s="10"/>
      <c r="Z19" s="10" t="s">
        <v>76</v>
      </c>
      <c r="AB19" s="10" t="s">
        <v>78</v>
      </c>
      <c r="AC19" s="84">
        <v>1</v>
      </c>
      <c r="AD19" s="10" t="s">
        <v>79</v>
      </c>
      <c r="AE19" s="38"/>
      <c r="AF19" s="10"/>
      <c r="AG19" s="10"/>
    </row>
    <row r="20" spans="2:33" x14ac:dyDescent="0.2">
      <c r="B20" s="141"/>
      <c r="D20" s="10" t="s">
        <v>98</v>
      </c>
      <c r="E20" s="135" t="s">
        <v>99</v>
      </c>
      <c r="F20" s="135">
        <v>0.23200101000000001</v>
      </c>
      <c r="G20" s="112">
        <v>102931</v>
      </c>
      <c r="I20" s="88">
        <v>218.91343918618247</v>
      </c>
      <c r="J20" s="10" t="s">
        <v>74</v>
      </c>
      <c r="K20" s="83">
        <v>0.05</v>
      </c>
      <c r="L20" s="10" t="s">
        <v>74</v>
      </c>
      <c r="M20" s="10" t="s">
        <v>75</v>
      </c>
      <c r="N20" s="10" t="s">
        <v>1077</v>
      </c>
      <c r="P20" s="10" t="s">
        <v>1113</v>
      </c>
      <c r="Q20" s="10" t="s">
        <v>71</v>
      </c>
      <c r="R20" s="10" t="s">
        <v>82</v>
      </c>
      <c r="S20" s="10" t="s">
        <v>76</v>
      </c>
      <c r="U20" s="15" t="s">
        <v>82</v>
      </c>
      <c r="V20" s="38"/>
      <c r="W20" s="38" t="s">
        <v>83</v>
      </c>
      <c r="X20" s="155">
        <v>13.5</v>
      </c>
      <c r="Y20" s="10" t="s">
        <v>1120</v>
      </c>
      <c r="Z20" s="10" t="s">
        <v>76</v>
      </c>
      <c r="AB20" s="10" t="s">
        <v>183</v>
      </c>
      <c r="AC20" s="152">
        <v>0.984952953317074</v>
      </c>
      <c r="AD20" s="15" t="s">
        <v>84</v>
      </c>
      <c r="AE20" s="10" t="s">
        <v>174</v>
      </c>
      <c r="AF20" s="152">
        <v>7.2435193380459718E-3</v>
      </c>
      <c r="AG20" s="10"/>
    </row>
    <row r="21" spans="2:33" x14ac:dyDescent="0.2">
      <c r="B21" s="141"/>
      <c r="D21" s="10" t="s">
        <v>100</v>
      </c>
      <c r="E21" s="135" t="s">
        <v>101</v>
      </c>
      <c r="F21" s="135">
        <v>0.63867819000000003</v>
      </c>
      <c r="G21" s="112">
        <v>100627</v>
      </c>
      <c r="I21" s="88">
        <v>53.287658501095855</v>
      </c>
      <c r="J21" s="10" t="s">
        <v>74</v>
      </c>
      <c r="K21" s="83">
        <v>0.03</v>
      </c>
      <c r="L21" s="10" t="s">
        <v>74</v>
      </c>
      <c r="M21" s="10" t="s">
        <v>75</v>
      </c>
      <c r="N21" s="10" t="s">
        <v>1114</v>
      </c>
      <c r="P21" s="10" t="s">
        <v>1113</v>
      </c>
      <c r="Q21" s="10" t="s">
        <v>71</v>
      </c>
      <c r="R21" s="10" t="s">
        <v>82</v>
      </c>
      <c r="S21" s="10" t="s">
        <v>76</v>
      </c>
      <c r="U21" s="15" t="s">
        <v>82</v>
      </c>
      <c r="V21" s="38"/>
      <c r="W21" s="38" t="s">
        <v>83</v>
      </c>
      <c r="X21" s="155">
        <v>18</v>
      </c>
      <c r="Y21" s="10" t="s">
        <v>1120</v>
      </c>
      <c r="Z21" s="10" t="s">
        <v>76</v>
      </c>
      <c r="AB21" s="10" t="s">
        <v>72</v>
      </c>
      <c r="AC21" s="152">
        <v>0.96721629884918203</v>
      </c>
      <c r="AD21" s="38" t="s">
        <v>84</v>
      </c>
      <c r="AE21" s="10" t="s">
        <v>183</v>
      </c>
      <c r="AF21" s="152">
        <v>3.2783701150818016E-2</v>
      </c>
      <c r="AG21" s="10"/>
    </row>
    <row r="22" spans="2:33" x14ac:dyDescent="0.2">
      <c r="B22" s="141"/>
      <c r="D22" s="10" t="s">
        <v>102</v>
      </c>
      <c r="E22" s="135" t="s">
        <v>103</v>
      </c>
      <c r="F22" s="135">
        <v>-0.46533350000000001</v>
      </c>
      <c r="G22" s="112">
        <v>101238</v>
      </c>
      <c r="I22" s="88">
        <v>198.00221807794105</v>
      </c>
      <c r="J22" s="10" t="s">
        <v>74</v>
      </c>
      <c r="K22" s="83">
        <v>2.3E-2</v>
      </c>
      <c r="L22" s="10" t="s">
        <v>74</v>
      </c>
      <c r="M22" s="10" t="s">
        <v>75</v>
      </c>
      <c r="N22" s="10" t="s">
        <v>1114</v>
      </c>
      <c r="P22" s="10" t="s">
        <v>1113</v>
      </c>
      <c r="Q22" s="10" t="s">
        <v>71</v>
      </c>
      <c r="R22" s="10" t="s">
        <v>82</v>
      </c>
      <c r="S22" s="10" t="s">
        <v>76</v>
      </c>
      <c r="U22" s="15" t="s">
        <v>82</v>
      </c>
      <c r="V22" s="38"/>
      <c r="W22" s="38" t="s">
        <v>83</v>
      </c>
      <c r="X22" s="155">
        <v>27</v>
      </c>
      <c r="Y22" s="10" t="s">
        <v>1120</v>
      </c>
      <c r="Z22" s="10" t="s">
        <v>76</v>
      </c>
      <c r="AB22" s="10" t="s">
        <v>163</v>
      </c>
      <c r="AC22" s="152">
        <v>0.54006820943393685</v>
      </c>
      <c r="AD22" s="15" t="s">
        <v>84</v>
      </c>
      <c r="AE22" s="10" t="s">
        <v>113</v>
      </c>
      <c r="AF22" s="152">
        <v>0.30724334794022801</v>
      </c>
      <c r="AG22" s="10"/>
    </row>
    <row r="23" spans="2:33" x14ac:dyDescent="0.2">
      <c r="B23" s="141"/>
      <c r="D23" s="10" t="s">
        <v>104</v>
      </c>
      <c r="E23" s="135" t="s">
        <v>105</v>
      </c>
      <c r="F23" s="135">
        <v>-1.2296955000000001</v>
      </c>
      <c r="G23" s="112">
        <v>100041</v>
      </c>
      <c r="I23" s="88">
        <v>359.1885190798979</v>
      </c>
      <c r="J23" s="10" t="s">
        <v>74</v>
      </c>
      <c r="K23" s="83">
        <v>5.1999999999999998E-2</v>
      </c>
      <c r="L23" s="10" t="s">
        <v>74</v>
      </c>
      <c r="M23" s="10" t="s">
        <v>75</v>
      </c>
      <c r="N23" s="10" t="s">
        <v>1114</v>
      </c>
      <c r="P23" s="10" t="s">
        <v>1061</v>
      </c>
      <c r="Q23" s="10" t="s">
        <v>82</v>
      </c>
      <c r="R23" s="10" t="s">
        <v>82</v>
      </c>
      <c r="S23" s="10" t="s">
        <v>76</v>
      </c>
      <c r="U23" s="15" t="s">
        <v>82</v>
      </c>
      <c r="V23" s="38"/>
      <c r="W23" s="38" t="s">
        <v>83</v>
      </c>
      <c r="X23" s="155">
        <v>27</v>
      </c>
      <c r="Y23" s="10" t="s">
        <v>1120</v>
      </c>
      <c r="Z23" s="10" t="s">
        <v>76</v>
      </c>
      <c r="AB23" s="10" t="s">
        <v>113</v>
      </c>
      <c r="AC23" s="152">
        <v>0.50911442998368905</v>
      </c>
      <c r="AD23" s="15" t="s">
        <v>84</v>
      </c>
      <c r="AE23" s="10" t="s">
        <v>297</v>
      </c>
      <c r="AF23" s="152">
        <v>0.46670087833510748</v>
      </c>
      <c r="AG23" s="10"/>
    </row>
    <row r="24" spans="2:33" x14ac:dyDescent="0.2">
      <c r="B24" s="141"/>
      <c r="D24" s="10" t="s">
        <v>106</v>
      </c>
      <c r="E24" s="135" t="s">
        <v>107</v>
      </c>
      <c r="F24" s="135">
        <v>-0.85397940000000006</v>
      </c>
      <c r="G24" s="112">
        <v>100609</v>
      </c>
      <c r="I24" s="88">
        <v>77.22495669727644</v>
      </c>
      <c r="J24" s="10" t="s">
        <v>74</v>
      </c>
      <c r="K24" s="83">
        <v>0.04</v>
      </c>
      <c r="L24" s="10" t="s">
        <v>74</v>
      </c>
      <c r="M24" s="10" t="s">
        <v>75</v>
      </c>
      <c r="N24" s="10" t="s">
        <v>1077</v>
      </c>
      <c r="P24" s="10" t="s">
        <v>1113</v>
      </c>
      <c r="Q24" s="10" t="s">
        <v>82</v>
      </c>
      <c r="R24" s="10" t="s">
        <v>82</v>
      </c>
      <c r="S24" s="10" t="s">
        <v>76</v>
      </c>
      <c r="U24" s="15" t="s">
        <v>82</v>
      </c>
      <c r="V24" s="38"/>
      <c r="W24" s="38" t="s">
        <v>83</v>
      </c>
      <c r="X24" s="155">
        <v>18</v>
      </c>
      <c r="Y24" s="10" t="s">
        <v>1120</v>
      </c>
      <c r="Z24" s="10" t="s">
        <v>76</v>
      </c>
      <c r="AB24" s="10" t="s">
        <v>113</v>
      </c>
      <c r="AC24" s="152">
        <v>0.97991762423183004</v>
      </c>
      <c r="AD24" s="15" t="s">
        <v>84</v>
      </c>
      <c r="AE24" s="10" t="s">
        <v>163</v>
      </c>
      <c r="AF24" s="152">
        <v>2.0082375768169982E-2</v>
      </c>
      <c r="AG24" s="10"/>
    </row>
    <row r="25" spans="2:33" x14ac:dyDescent="0.2">
      <c r="B25" s="141"/>
      <c r="D25" s="10" t="s">
        <v>108</v>
      </c>
      <c r="E25" s="135" t="s">
        <v>109</v>
      </c>
      <c r="F25" s="135">
        <v>-1.5603473999999999</v>
      </c>
      <c r="G25" s="112">
        <v>102387</v>
      </c>
      <c r="I25" s="88">
        <v>87.193778549702515</v>
      </c>
      <c r="J25" s="10" t="s">
        <v>74</v>
      </c>
      <c r="K25" s="83">
        <v>0.02</v>
      </c>
      <c r="L25" s="10" t="s">
        <v>74</v>
      </c>
      <c r="M25" s="10" t="s">
        <v>75</v>
      </c>
      <c r="N25" s="10" t="s">
        <v>1114</v>
      </c>
      <c r="P25" s="10" t="s">
        <v>1113</v>
      </c>
      <c r="Q25" s="10" t="s">
        <v>82</v>
      </c>
      <c r="R25" s="10" t="s">
        <v>82</v>
      </c>
      <c r="S25" s="10" t="s">
        <v>76</v>
      </c>
      <c r="U25" s="15" t="s">
        <v>82</v>
      </c>
      <c r="V25" s="38"/>
      <c r="W25" s="38" t="s">
        <v>83</v>
      </c>
      <c r="X25" s="155">
        <v>18</v>
      </c>
      <c r="Y25" s="10" t="s">
        <v>1120</v>
      </c>
      <c r="Z25" s="10" t="s">
        <v>76</v>
      </c>
      <c r="AB25" s="10" t="s">
        <v>297</v>
      </c>
      <c r="AC25" s="152">
        <v>0.94804672981294769</v>
      </c>
      <c r="AD25" s="15" t="s">
        <v>84</v>
      </c>
      <c r="AE25" s="10" t="s">
        <v>113</v>
      </c>
      <c r="AF25" s="152">
        <v>4.0947663704973061E-2</v>
      </c>
      <c r="AG25" s="10"/>
    </row>
    <row r="26" spans="2:33" x14ac:dyDescent="0.2">
      <c r="B26" s="141"/>
      <c r="D26" s="10" t="s">
        <v>110</v>
      </c>
      <c r="E26" s="135" t="s">
        <v>111</v>
      </c>
      <c r="F26" s="135">
        <v>1.26337553</v>
      </c>
      <c r="G26" s="112">
        <v>100206</v>
      </c>
      <c r="I26" s="88">
        <v>2987.8403635980317</v>
      </c>
      <c r="J26" s="10" t="s">
        <v>74</v>
      </c>
      <c r="K26" s="83">
        <v>0.03</v>
      </c>
      <c r="L26" s="10" t="s">
        <v>74</v>
      </c>
      <c r="M26" s="10" t="s">
        <v>75</v>
      </c>
      <c r="N26" s="10" t="s">
        <v>249</v>
      </c>
      <c r="P26" s="10" t="s">
        <v>1113</v>
      </c>
      <c r="Q26" s="10" t="s">
        <v>71</v>
      </c>
      <c r="R26" s="10" t="s">
        <v>82</v>
      </c>
      <c r="S26" s="10" t="s">
        <v>76</v>
      </c>
      <c r="U26" s="15" t="s">
        <v>82</v>
      </c>
      <c r="V26" s="10"/>
      <c r="W26" s="38" t="s">
        <v>83</v>
      </c>
      <c r="X26" s="155">
        <v>27</v>
      </c>
      <c r="Y26" s="10" t="s">
        <v>1121</v>
      </c>
      <c r="Z26" s="10" t="s">
        <v>76</v>
      </c>
      <c r="AB26" s="10" t="s">
        <v>342</v>
      </c>
      <c r="AC26" s="152">
        <v>0.95840251485923122</v>
      </c>
      <c r="AD26" s="15" t="s">
        <v>112</v>
      </c>
      <c r="AE26" s="10" t="s">
        <v>180</v>
      </c>
      <c r="AF26" s="152">
        <v>3.9796217362945356E-2</v>
      </c>
      <c r="AG26" s="10"/>
    </row>
    <row r="27" spans="2:33" x14ac:dyDescent="0.2">
      <c r="B27" s="141"/>
      <c r="D27" s="10" t="s">
        <v>113</v>
      </c>
      <c r="E27" s="135" t="s">
        <v>114</v>
      </c>
      <c r="F27" s="135">
        <v>-0.99561412999999999</v>
      </c>
      <c r="G27" s="112">
        <v>102480</v>
      </c>
      <c r="I27" s="88">
        <v>8825.4653246130838</v>
      </c>
      <c r="J27" s="10" t="s">
        <v>74</v>
      </c>
      <c r="K27" s="83">
        <v>0.03</v>
      </c>
      <c r="L27" s="10" t="s">
        <v>74</v>
      </c>
      <c r="M27" s="10" t="s">
        <v>75</v>
      </c>
      <c r="N27" s="10" t="s">
        <v>249</v>
      </c>
      <c r="P27" s="10" t="s">
        <v>1113</v>
      </c>
      <c r="Q27" s="10" t="s">
        <v>71</v>
      </c>
      <c r="R27" s="10" t="s">
        <v>82</v>
      </c>
      <c r="S27" s="10" t="s">
        <v>76</v>
      </c>
      <c r="U27" s="15" t="s">
        <v>71</v>
      </c>
      <c r="V27" s="10">
        <v>108912</v>
      </c>
      <c r="W27" s="38" t="s">
        <v>89</v>
      </c>
      <c r="X27" s="155">
        <v>27</v>
      </c>
      <c r="Y27" s="10"/>
      <c r="Z27" s="10" t="s">
        <v>76</v>
      </c>
      <c r="AB27" s="10" t="s">
        <v>78</v>
      </c>
      <c r="AC27" s="84">
        <v>1</v>
      </c>
      <c r="AD27" s="10" t="s">
        <v>79</v>
      </c>
      <c r="AE27" s="38"/>
      <c r="AF27" s="10"/>
      <c r="AG27" s="10"/>
    </row>
    <row r="28" spans="2:33" x14ac:dyDescent="0.2">
      <c r="B28" s="141"/>
      <c r="D28" s="10" t="s">
        <v>115</v>
      </c>
      <c r="E28" s="135" t="s">
        <v>116</v>
      </c>
      <c r="F28" s="135">
        <v>0.12942455</v>
      </c>
      <c r="G28" s="112">
        <v>103172</v>
      </c>
      <c r="I28" s="88">
        <v>49.142969539246081</v>
      </c>
      <c r="J28" s="10" t="s">
        <v>74</v>
      </c>
      <c r="K28" s="83">
        <v>0.04</v>
      </c>
      <c r="L28" s="10" t="s">
        <v>74</v>
      </c>
      <c r="M28" s="10" t="s">
        <v>75</v>
      </c>
      <c r="N28" s="10" t="s">
        <v>1114</v>
      </c>
      <c r="P28" s="10" t="s">
        <v>1113</v>
      </c>
      <c r="Q28" s="10" t="s">
        <v>82</v>
      </c>
      <c r="R28" s="10" t="s">
        <v>82</v>
      </c>
      <c r="S28" s="10" t="s">
        <v>76</v>
      </c>
      <c r="U28" s="15" t="s">
        <v>82</v>
      </c>
      <c r="V28" s="10"/>
      <c r="W28" s="38" t="s">
        <v>83</v>
      </c>
      <c r="X28" s="155">
        <v>18</v>
      </c>
      <c r="Y28" s="10" t="s">
        <v>1120</v>
      </c>
      <c r="Z28" s="10" t="s">
        <v>76</v>
      </c>
      <c r="AB28" s="10" t="s">
        <v>178</v>
      </c>
      <c r="AC28" s="152">
        <v>0.81125854144490228</v>
      </c>
      <c r="AD28" s="38" t="s">
        <v>84</v>
      </c>
      <c r="AE28" s="10" t="s">
        <v>222</v>
      </c>
      <c r="AF28" s="152">
        <v>9.4366040812897248E-2</v>
      </c>
      <c r="AG28" s="10"/>
    </row>
    <row r="29" spans="2:33" x14ac:dyDescent="0.2">
      <c r="B29" s="141"/>
      <c r="D29" s="10" t="s">
        <v>117</v>
      </c>
      <c r="E29" s="135" t="s">
        <v>118</v>
      </c>
      <c r="F29" s="135">
        <v>1.1083101099999999</v>
      </c>
      <c r="G29" s="112">
        <v>101631</v>
      </c>
      <c r="I29" s="88">
        <v>1733.5600038765629</v>
      </c>
      <c r="J29" s="10" t="s">
        <v>74</v>
      </c>
      <c r="K29" s="83">
        <v>0.03</v>
      </c>
      <c r="L29" s="10" t="s">
        <v>74</v>
      </c>
      <c r="M29" s="10" t="s">
        <v>75</v>
      </c>
      <c r="N29" s="10" t="s">
        <v>1115</v>
      </c>
      <c r="P29" s="10" t="s">
        <v>1113</v>
      </c>
      <c r="Q29" s="10" t="s">
        <v>71</v>
      </c>
      <c r="R29" s="10" t="s">
        <v>71</v>
      </c>
      <c r="S29" s="10" t="s">
        <v>76</v>
      </c>
      <c r="U29" s="15" t="s">
        <v>71</v>
      </c>
      <c r="V29" s="10">
        <v>107420</v>
      </c>
      <c r="W29" s="38" t="s">
        <v>89</v>
      </c>
      <c r="X29" s="155">
        <v>27</v>
      </c>
      <c r="Y29" s="10"/>
      <c r="Z29" s="10" t="s">
        <v>76</v>
      </c>
      <c r="AB29" s="10" t="s">
        <v>78</v>
      </c>
      <c r="AC29" s="84">
        <v>1</v>
      </c>
      <c r="AD29" s="10" t="s">
        <v>79</v>
      </c>
      <c r="AE29" s="38"/>
      <c r="AF29" s="10"/>
      <c r="AG29" s="10"/>
    </row>
    <row r="30" spans="2:33" x14ac:dyDescent="0.2">
      <c r="B30" s="141"/>
      <c r="D30" s="10" t="s">
        <v>119</v>
      </c>
      <c r="E30" s="135" t="s">
        <v>120</v>
      </c>
      <c r="F30" s="135">
        <v>0.79625241999999996</v>
      </c>
      <c r="G30" s="112">
        <v>101289</v>
      </c>
      <c r="I30" s="88">
        <v>52.377769250699451</v>
      </c>
      <c r="J30" s="10" t="s">
        <v>74</v>
      </c>
      <c r="K30" s="83">
        <v>2.8000000000000001E-2</v>
      </c>
      <c r="L30" s="10" t="s">
        <v>74</v>
      </c>
      <c r="M30" s="10" t="s">
        <v>75</v>
      </c>
      <c r="N30" s="10" t="s">
        <v>1115</v>
      </c>
      <c r="P30" s="10" t="s">
        <v>1113</v>
      </c>
      <c r="Q30" s="10" t="s">
        <v>71</v>
      </c>
      <c r="R30" s="10" t="s">
        <v>82</v>
      </c>
      <c r="S30" s="10" t="s">
        <v>76</v>
      </c>
      <c r="U30" s="15" t="s">
        <v>82</v>
      </c>
      <c r="V30" s="38"/>
      <c r="W30" s="38" t="s">
        <v>83</v>
      </c>
      <c r="X30" s="155">
        <v>27</v>
      </c>
      <c r="Y30" s="10" t="s">
        <v>1120</v>
      </c>
      <c r="Z30" s="10" t="s">
        <v>76</v>
      </c>
      <c r="AB30" s="10" t="s">
        <v>72</v>
      </c>
      <c r="AC30" s="152">
        <v>0.92527239521073745</v>
      </c>
      <c r="AD30" s="38" t="s">
        <v>84</v>
      </c>
      <c r="AE30" s="10" t="s">
        <v>117</v>
      </c>
      <c r="AF30" s="152">
        <v>7.4727604789262575E-2</v>
      </c>
      <c r="AG30" s="10"/>
    </row>
    <row r="31" spans="2:33" x14ac:dyDescent="0.2">
      <c r="B31" s="141"/>
      <c r="D31" s="10" t="s">
        <v>121</v>
      </c>
      <c r="E31" s="135" t="s">
        <v>122</v>
      </c>
      <c r="F31" s="135">
        <v>3.3386584699999999E-2</v>
      </c>
      <c r="G31" s="112">
        <v>101466</v>
      </c>
      <c r="I31" s="88">
        <v>125.32785946824912</v>
      </c>
      <c r="J31" s="10" t="s">
        <v>74</v>
      </c>
      <c r="K31" s="83">
        <v>0.04</v>
      </c>
      <c r="L31" s="10" t="s">
        <v>74</v>
      </c>
      <c r="M31" s="10" t="s">
        <v>75</v>
      </c>
      <c r="N31" s="10" t="s">
        <v>1077</v>
      </c>
      <c r="P31" s="10" t="s">
        <v>1113</v>
      </c>
      <c r="Q31" s="10" t="s">
        <v>71</v>
      </c>
      <c r="R31" s="10" t="s">
        <v>82</v>
      </c>
      <c r="S31" s="10" t="s">
        <v>76</v>
      </c>
      <c r="U31" s="15" t="s">
        <v>82</v>
      </c>
      <c r="V31" s="38"/>
      <c r="W31" s="38" t="s">
        <v>83</v>
      </c>
      <c r="X31" s="155">
        <v>18</v>
      </c>
      <c r="Y31" s="10" t="s">
        <v>1120</v>
      </c>
      <c r="Z31" s="10" t="s">
        <v>76</v>
      </c>
      <c r="AB31" s="10" t="s">
        <v>117</v>
      </c>
      <c r="AC31" s="152">
        <v>0.72454443961591397</v>
      </c>
      <c r="AD31" s="15" t="s">
        <v>84</v>
      </c>
      <c r="AE31" s="10" t="s">
        <v>72</v>
      </c>
      <c r="AF31" s="152">
        <v>0.2491747226047463</v>
      </c>
      <c r="AG31" s="10"/>
    </row>
    <row r="32" spans="2:33" x14ac:dyDescent="0.2">
      <c r="B32" s="141"/>
      <c r="D32" s="10" t="s">
        <v>123</v>
      </c>
      <c r="E32" s="135" t="s">
        <v>124</v>
      </c>
      <c r="F32" s="135">
        <v>-0.45992263999999999</v>
      </c>
      <c r="G32" s="112">
        <v>101093</v>
      </c>
      <c r="I32" s="88">
        <v>44.008799437763372</v>
      </c>
      <c r="J32" s="10" t="s">
        <v>74</v>
      </c>
      <c r="K32" s="83">
        <v>0.03</v>
      </c>
      <c r="L32" s="10" t="s">
        <v>74</v>
      </c>
      <c r="M32" s="10" t="s">
        <v>75</v>
      </c>
      <c r="N32" s="10" t="s">
        <v>1077</v>
      </c>
      <c r="P32" s="10" t="s">
        <v>1113</v>
      </c>
      <c r="Q32" s="10" t="s">
        <v>82</v>
      </c>
      <c r="R32" s="10" t="s">
        <v>82</v>
      </c>
      <c r="S32" s="10" t="s">
        <v>76</v>
      </c>
      <c r="U32" s="15" t="s">
        <v>82</v>
      </c>
      <c r="V32" s="38"/>
      <c r="W32" s="38" t="s">
        <v>83</v>
      </c>
      <c r="X32" s="155">
        <v>18</v>
      </c>
      <c r="Y32" s="10" t="s">
        <v>1120</v>
      </c>
      <c r="Z32" s="10" t="s">
        <v>76</v>
      </c>
      <c r="AB32" s="10" t="s">
        <v>163</v>
      </c>
      <c r="AC32" s="152">
        <v>0.58990021186679253</v>
      </c>
      <c r="AD32" s="38" t="s">
        <v>84</v>
      </c>
      <c r="AE32" s="10" t="s">
        <v>169</v>
      </c>
      <c r="AF32" s="152">
        <v>0.41009871566146572</v>
      </c>
      <c r="AG32" s="10"/>
    </row>
    <row r="33" spans="2:33" x14ac:dyDescent="0.2">
      <c r="B33" s="141"/>
      <c r="D33" s="10" t="s">
        <v>125</v>
      </c>
      <c r="E33" s="135" t="s">
        <v>126</v>
      </c>
      <c r="F33" s="135">
        <v>-0.80583280000000002</v>
      </c>
      <c r="G33" s="112">
        <v>100834</v>
      </c>
      <c r="I33" s="88">
        <v>830.59317978490765</v>
      </c>
      <c r="J33" s="10" t="s">
        <v>74</v>
      </c>
      <c r="K33" s="83">
        <v>0.03</v>
      </c>
      <c r="L33" s="10" t="s">
        <v>74</v>
      </c>
      <c r="M33" s="10" t="s">
        <v>75</v>
      </c>
      <c r="N33" s="10" t="s">
        <v>249</v>
      </c>
      <c r="P33" s="10" t="s">
        <v>1113</v>
      </c>
      <c r="Q33" s="10" t="s">
        <v>71</v>
      </c>
      <c r="R33" s="10" t="s">
        <v>82</v>
      </c>
      <c r="S33" s="10" t="s">
        <v>76</v>
      </c>
      <c r="U33" s="15" t="s">
        <v>82</v>
      </c>
      <c r="V33" s="10"/>
      <c r="W33" s="38" t="s">
        <v>83</v>
      </c>
      <c r="X33" s="155">
        <v>27</v>
      </c>
      <c r="Y33" s="10" t="s">
        <v>1120</v>
      </c>
      <c r="Z33" s="10" t="s">
        <v>76</v>
      </c>
      <c r="AB33" s="10" t="s">
        <v>920</v>
      </c>
      <c r="AC33" s="152">
        <v>0.88985910771749699</v>
      </c>
      <c r="AD33" s="15" t="s">
        <v>112</v>
      </c>
      <c r="AE33" s="10" t="s">
        <v>197</v>
      </c>
      <c r="AF33" s="152">
        <v>8.3106579312611048E-2</v>
      </c>
      <c r="AG33" s="10"/>
    </row>
    <row r="34" spans="2:33" x14ac:dyDescent="0.2">
      <c r="B34" s="141"/>
      <c r="D34" s="10" t="s">
        <v>127</v>
      </c>
      <c r="E34" s="135" t="s">
        <v>128</v>
      </c>
      <c r="F34" s="135">
        <v>-1.3388051000000001</v>
      </c>
      <c r="G34" s="112">
        <v>101307</v>
      </c>
      <c r="I34" s="88">
        <v>2333.6715133218622</v>
      </c>
      <c r="J34" s="10" t="s">
        <v>74</v>
      </c>
      <c r="K34" s="83">
        <v>0.03</v>
      </c>
      <c r="L34" s="10" t="s">
        <v>74</v>
      </c>
      <c r="M34" s="10" t="s">
        <v>75</v>
      </c>
      <c r="N34" s="10" t="s">
        <v>1114</v>
      </c>
      <c r="P34" s="10" t="s">
        <v>1113</v>
      </c>
      <c r="Q34" s="10" t="s">
        <v>71</v>
      </c>
      <c r="R34" s="10" t="s">
        <v>82</v>
      </c>
      <c r="S34" s="10" t="s">
        <v>76</v>
      </c>
      <c r="U34" s="15" t="s">
        <v>82</v>
      </c>
      <c r="V34" s="10"/>
      <c r="W34" s="38" t="s">
        <v>83</v>
      </c>
      <c r="X34" s="155">
        <v>27</v>
      </c>
      <c r="Y34" s="10" t="s">
        <v>1121</v>
      </c>
      <c r="Z34" s="10" t="s">
        <v>76</v>
      </c>
      <c r="AB34" s="10" t="s">
        <v>920</v>
      </c>
      <c r="AC34" s="152">
        <v>0.99182516036834711</v>
      </c>
      <c r="AD34" s="15" t="s">
        <v>112</v>
      </c>
      <c r="AE34" s="10" t="s">
        <v>1112</v>
      </c>
      <c r="AF34" s="152">
        <v>4.4962210052973432E-3</v>
      </c>
      <c r="AG34" s="10"/>
    </row>
    <row r="35" spans="2:33" x14ac:dyDescent="0.2">
      <c r="B35" s="141"/>
      <c r="D35" s="10" t="s">
        <v>129</v>
      </c>
      <c r="E35" s="135" t="s">
        <v>130</v>
      </c>
      <c r="F35" s="135">
        <v>-0.61678750000000004</v>
      </c>
      <c r="G35" s="112">
        <v>102095</v>
      </c>
      <c r="I35" s="88">
        <v>68.862518926284864</v>
      </c>
      <c r="J35" s="10" t="s">
        <v>74</v>
      </c>
      <c r="K35" s="83">
        <v>0.04</v>
      </c>
      <c r="L35" s="10" t="s">
        <v>74</v>
      </c>
      <c r="M35" s="10" t="s">
        <v>75</v>
      </c>
      <c r="N35" s="10" t="s">
        <v>1114</v>
      </c>
      <c r="P35" s="10" t="s">
        <v>1113</v>
      </c>
      <c r="Q35" s="10" t="s">
        <v>82</v>
      </c>
      <c r="R35" s="10" t="s">
        <v>82</v>
      </c>
      <c r="S35" s="10" t="s">
        <v>76</v>
      </c>
      <c r="U35" s="15" t="s">
        <v>82</v>
      </c>
      <c r="V35" s="38"/>
      <c r="W35" s="38" t="s">
        <v>83</v>
      </c>
      <c r="X35" s="155">
        <v>18</v>
      </c>
      <c r="Y35" s="10" t="s">
        <v>1120</v>
      </c>
      <c r="Z35" s="10" t="s">
        <v>76</v>
      </c>
      <c r="AB35" s="10" t="s">
        <v>163</v>
      </c>
      <c r="AC35" s="152">
        <v>0.85121310001292172</v>
      </c>
      <c r="AD35" s="38" t="s">
        <v>84</v>
      </c>
      <c r="AE35" s="10" t="s">
        <v>113</v>
      </c>
      <c r="AF35" s="152">
        <v>0.1420658230098695</v>
      </c>
      <c r="AG35" s="10"/>
    </row>
    <row r="36" spans="2:33" x14ac:dyDescent="0.2">
      <c r="B36" s="141"/>
      <c r="D36" s="10" t="s">
        <v>131</v>
      </c>
      <c r="E36" s="135" t="s">
        <v>132</v>
      </c>
      <c r="F36" s="135">
        <v>0.50634170300000003</v>
      </c>
      <c r="G36" s="112">
        <v>102519</v>
      </c>
      <c r="I36" s="88">
        <v>139.64019492323416</v>
      </c>
      <c r="J36" s="10" t="s">
        <v>74</v>
      </c>
      <c r="K36" s="83">
        <v>3.5000000000000003E-2</v>
      </c>
      <c r="L36" s="10" t="s">
        <v>74</v>
      </c>
      <c r="M36" s="10" t="s">
        <v>75</v>
      </c>
      <c r="N36" s="10" t="s">
        <v>1075</v>
      </c>
      <c r="P36" s="10" t="s">
        <v>1113</v>
      </c>
      <c r="Q36" s="10" t="s">
        <v>71</v>
      </c>
      <c r="R36" s="10" t="s">
        <v>82</v>
      </c>
      <c r="S36" s="10" t="s">
        <v>76</v>
      </c>
      <c r="U36" s="15" t="s">
        <v>82</v>
      </c>
      <c r="V36" s="38"/>
      <c r="W36" s="38" t="s">
        <v>83</v>
      </c>
      <c r="X36" s="155">
        <v>27</v>
      </c>
      <c r="Y36" s="10" t="s">
        <v>1120</v>
      </c>
      <c r="Z36" s="10" t="s">
        <v>76</v>
      </c>
      <c r="AB36" s="10" t="s">
        <v>237</v>
      </c>
      <c r="AC36" s="152">
        <v>0.7020594326805436</v>
      </c>
      <c r="AD36" s="15" t="s">
        <v>84</v>
      </c>
      <c r="AE36" s="10" t="s">
        <v>183</v>
      </c>
      <c r="AF36" s="152">
        <v>0.13754330364828554</v>
      </c>
      <c r="AG36" s="10"/>
    </row>
    <row r="37" spans="2:33" x14ac:dyDescent="0.2">
      <c r="B37" s="141"/>
      <c r="D37" s="10" t="s">
        <v>133</v>
      </c>
      <c r="E37" s="135" t="s">
        <v>134</v>
      </c>
      <c r="F37" s="135">
        <v>0.54403497999999995</v>
      </c>
      <c r="G37" s="112">
        <v>101324</v>
      </c>
      <c r="I37" s="88">
        <v>88.584254840676621</v>
      </c>
      <c r="J37" s="10" t="s">
        <v>74</v>
      </c>
      <c r="K37" s="83">
        <v>0.05</v>
      </c>
      <c r="L37" s="10" t="s">
        <v>74</v>
      </c>
      <c r="M37" s="10" t="s">
        <v>75</v>
      </c>
      <c r="N37" s="10" t="s">
        <v>1114</v>
      </c>
      <c r="P37" s="10" t="s">
        <v>1113</v>
      </c>
      <c r="Q37" s="10" t="s">
        <v>71</v>
      </c>
      <c r="R37" s="10" t="s">
        <v>82</v>
      </c>
      <c r="S37" s="10" t="s">
        <v>76</v>
      </c>
      <c r="U37" s="15" t="s">
        <v>82</v>
      </c>
      <c r="V37" s="38"/>
      <c r="W37" s="38" t="s">
        <v>83</v>
      </c>
      <c r="X37" s="155">
        <v>27</v>
      </c>
      <c r="Y37" s="10" t="s">
        <v>1120</v>
      </c>
      <c r="Z37" s="10" t="s">
        <v>76</v>
      </c>
      <c r="AB37" s="10" t="s">
        <v>72</v>
      </c>
      <c r="AC37" s="152">
        <v>0.99186884933758246</v>
      </c>
      <c r="AD37" s="15" t="s">
        <v>84</v>
      </c>
      <c r="AE37" s="10" t="s">
        <v>183</v>
      </c>
      <c r="AF37" s="152">
        <v>8.1311506624175741E-3</v>
      </c>
      <c r="AG37" s="10"/>
    </row>
    <row r="38" spans="2:33" x14ac:dyDescent="0.2">
      <c r="B38" s="141"/>
      <c r="D38" s="10" t="s">
        <v>135</v>
      </c>
      <c r="E38" s="135" t="s">
        <v>136</v>
      </c>
      <c r="F38" s="135">
        <v>1.2285340499999999</v>
      </c>
      <c r="G38" s="112">
        <v>101877</v>
      </c>
      <c r="I38" s="88">
        <v>515.49392403410673</v>
      </c>
      <c r="J38" s="10" t="s">
        <v>74</v>
      </c>
      <c r="K38" s="83">
        <v>0.04</v>
      </c>
      <c r="L38" s="10" t="s">
        <v>74</v>
      </c>
      <c r="M38" s="10" t="s">
        <v>75</v>
      </c>
      <c r="N38" s="10" t="s">
        <v>1114</v>
      </c>
      <c r="P38" s="10" t="s">
        <v>1113</v>
      </c>
      <c r="Q38" s="10" t="s">
        <v>71</v>
      </c>
      <c r="R38" s="10" t="s">
        <v>82</v>
      </c>
      <c r="S38" s="10" t="s">
        <v>76</v>
      </c>
      <c r="U38" s="15" t="s">
        <v>82</v>
      </c>
      <c r="V38" s="38"/>
      <c r="W38" s="38" t="s">
        <v>83</v>
      </c>
      <c r="X38" s="155">
        <v>27</v>
      </c>
      <c r="Y38" s="10" t="s">
        <v>1120</v>
      </c>
      <c r="Z38" s="10" t="s">
        <v>76</v>
      </c>
      <c r="AB38" s="10" t="s">
        <v>117</v>
      </c>
      <c r="AC38" s="152">
        <v>0.69032198162496872</v>
      </c>
      <c r="AD38" s="15" t="s">
        <v>84</v>
      </c>
      <c r="AE38" s="10" t="s">
        <v>72</v>
      </c>
      <c r="AF38" s="152">
        <v>0.30651673274339059</v>
      </c>
      <c r="AG38" s="10"/>
    </row>
    <row r="39" spans="2:33" x14ac:dyDescent="0.2">
      <c r="B39" s="141"/>
      <c r="D39" s="10" t="s">
        <v>137</v>
      </c>
      <c r="E39" s="135" t="s">
        <v>138</v>
      </c>
      <c r="F39" s="135">
        <v>0.45097237000000001</v>
      </c>
      <c r="G39" s="112">
        <v>103234</v>
      </c>
      <c r="I39" s="88">
        <v>200.1974784889895</v>
      </c>
      <c r="J39" s="10" t="s">
        <v>74</v>
      </c>
      <c r="K39" s="83">
        <v>0.04</v>
      </c>
      <c r="L39" s="10" t="s">
        <v>74</v>
      </c>
      <c r="M39" s="10" t="s">
        <v>75</v>
      </c>
      <c r="N39" s="10" t="s">
        <v>1077</v>
      </c>
      <c r="P39" s="10" t="s">
        <v>1113</v>
      </c>
      <c r="Q39" s="10" t="s">
        <v>71</v>
      </c>
      <c r="R39" s="10" t="s">
        <v>82</v>
      </c>
      <c r="S39" s="10" t="s">
        <v>76</v>
      </c>
      <c r="U39" s="15" t="s">
        <v>82</v>
      </c>
      <c r="V39" s="38"/>
      <c r="W39" s="38" t="s">
        <v>83</v>
      </c>
      <c r="X39" s="155">
        <v>18</v>
      </c>
      <c r="Y39" s="10" t="s">
        <v>1120</v>
      </c>
      <c r="Z39" s="10" t="s">
        <v>76</v>
      </c>
      <c r="AB39" s="10" t="s">
        <v>237</v>
      </c>
      <c r="AC39" s="152">
        <v>0.75391878050426864</v>
      </c>
      <c r="AD39" s="15" t="s">
        <v>84</v>
      </c>
      <c r="AE39" s="10" t="s">
        <v>183</v>
      </c>
      <c r="AF39" s="152">
        <v>0.16213506973079772</v>
      </c>
      <c r="AG39" s="10"/>
    </row>
    <row r="40" spans="2:33" x14ac:dyDescent="0.2">
      <c r="B40" s="141"/>
      <c r="D40" s="10" t="s">
        <v>139</v>
      </c>
      <c r="E40" s="135" t="s">
        <v>140</v>
      </c>
      <c r="F40" s="135">
        <v>1.01605064</v>
      </c>
      <c r="G40" s="112">
        <v>102993</v>
      </c>
      <c r="I40" s="88">
        <v>125.79270982046056</v>
      </c>
      <c r="J40" s="10" t="s">
        <v>74</v>
      </c>
      <c r="K40" s="83">
        <v>0.03</v>
      </c>
      <c r="L40" s="10" t="s">
        <v>74</v>
      </c>
      <c r="M40" s="10" t="s">
        <v>75</v>
      </c>
      <c r="N40" s="10" t="s">
        <v>1077</v>
      </c>
      <c r="P40" s="10" t="s">
        <v>1113</v>
      </c>
      <c r="Q40" s="10" t="s">
        <v>82</v>
      </c>
      <c r="R40" s="10" t="s">
        <v>82</v>
      </c>
      <c r="S40" s="10" t="s">
        <v>76</v>
      </c>
      <c r="U40" s="15" t="s">
        <v>82</v>
      </c>
      <c r="V40" s="38"/>
      <c r="W40" s="38" t="s">
        <v>83</v>
      </c>
      <c r="X40" s="155">
        <v>18</v>
      </c>
      <c r="Y40" s="10" t="s">
        <v>1120</v>
      </c>
      <c r="Z40" s="10" t="s">
        <v>76</v>
      </c>
      <c r="AB40" s="10" t="s">
        <v>72</v>
      </c>
      <c r="AC40" s="152">
        <v>0.99198265896908666</v>
      </c>
      <c r="AD40" s="15" t="s">
        <v>84</v>
      </c>
      <c r="AE40" s="10" t="s">
        <v>117</v>
      </c>
      <c r="AF40" s="152">
        <v>8.0173410309133768E-3</v>
      </c>
      <c r="AG40" s="10"/>
    </row>
    <row r="41" spans="2:33" x14ac:dyDescent="0.2">
      <c r="B41" s="141"/>
      <c r="D41" s="10" t="s">
        <v>141</v>
      </c>
      <c r="E41" s="135" t="s">
        <v>142</v>
      </c>
      <c r="F41" s="135">
        <v>-1.6737887</v>
      </c>
      <c r="G41" s="112">
        <v>102503</v>
      </c>
      <c r="I41" s="88">
        <v>51.922253078117194</v>
      </c>
      <c r="J41" s="10" t="s">
        <v>74</v>
      </c>
      <c r="K41" s="83">
        <v>0.04</v>
      </c>
      <c r="L41" s="10" t="s">
        <v>74</v>
      </c>
      <c r="M41" s="10" t="s">
        <v>75</v>
      </c>
      <c r="N41" s="10" t="s">
        <v>1077</v>
      </c>
      <c r="P41" s="10" t="s">
        <v>1113</v>
      </c>
      <c r="Q41" s="10" t="s">
        <v>71</v>
      </c>
      <c r="R41" s="10" t="s">
        <v>82</v>
      </c>
      <c r="S41" s="10" t="s">
        <v>76</v>
      </c>
      <c r="U41" s="15" t="s">
        <v>82</v>
      </c>
      <c r="V41" s="38"/>
      <c r="W41" s="38" t="s">
        <v>83</v>
      </c>
      <c r="X41" s="155">
        <v>27</v>
      </c>
      <c r="Y41" s="10" t="s">
        <v>1120</v>
      </c>
      <c r="Z41" s="10" t="s">
        <v>76</v>
      </c>
      <c r="AB41" s="10" t="s">
        <v>297</v>
      </c>
      <c r="AC41" s="152">
        <v>0.67046017544370939</v>
      </c>
      <c r="AD41" s="38" t="s">
        <v>84</v>
      </c>
      <c r="AE41" s="10" t="s">
        <v>167</v>
      </c>
      <c r="AF41" s="152">
        <v>0.29126771867132661</v>
      </c>
      <c r="AG41" s="10"/>
    </row>
    <row r="42" spans="2:33" x14ac:dyDescent="0.2">
      <c r="B42" s="141"/>
      <c r="D42" s="10" t="s">
        <v>143</v>
      </c>
      <c r="E42" s="135" t="s">
        <v>144</v>
      </c>
      <c r="F42" s="135">
        <v>0.40344085000000002</v>
      </c>
      <c r="G42" s="112">
        <v>101654</v>
      </c>
      <c r="I42" s="88">
        <v>50.845408774783806</v>
      </c>
      <c r="J42" s="10" t="s">
        <v>74</v>
      </c>
      <c r="K42" s="83">
        <v>0.04</v>
      </c>
      <c r="L42" s="10" t="s">
        <v>74</v>
      </c>
      <c r="M42" s="10" t="s">
        <v>75</v>
      </c>
      <c r="N42" s="10" t="s">
        <v>1077</v>
      </c>
      <c r="P42" s="10" t="s">
        <v>1061</v>
      </c>
      <c r="Q42" s="10" t="s">
        <v>82</v>
      </c>
      <c r="R42" s="10" t="s">
        <v>82</v>
      </c>
      <c r="S42" s="10" t="s">
        <v>76</v>
      </c>
      <c r="U42" s="15" t="s">
        <v>82</v>
      </c>
      <c r="V42" s="38"/>
      <c r="W42" s="38" t="s">
        <v>83</v>
      </c>
      <c r="X42" s="155">
        <v>18</v>
      </c>
      <c r="Y42" s="10" t="s">
        <v>1120</v>
      </c>
      <c r="Z42" s="10" t="s">
        <v>76</v>
      </c>
      <c r="AB42" s="10" t="s">
        <v>183</v>
      </c>
      <c r="AC42" s="152">
        <v>0.97247411179129239</v>
      </c>
      <c r="AD42" s="38" t="s">
        <v>84</v>
      </c>
      <c r="AE42" s="10" t="s">
        <v>174</v>
      </c>
      <c r="AF42" s="152">
        <v>1.5370031339194335E-2</v>
      </c>
      <c r="AG42" s="10"/>
    </row>
    <row r="43" spans="2:33" x14ac:dyDescent="0.2">
      <c r="B43" s="141"/>
      <c r="D43" s="10" t="s">
        <v>145</v>
      </c>
      <c r="E43" s="135" t="s">
        <v>146</v>
      </c>
      <c r="F43" s="135">
        <v>-0.34135769999999999</v>
      </c>
      <c r="G43" s="112">
        <v>101376</v>
      </c>
      <c r="I43" s="88">
        <v>3396.2198662269448</v>
      </c>
      <c r="J43" s="10" t="s">
        <v>74</v>
      </c>
      <c r="K43" s="83">
        <v>0.03</v>
      </c>
      <c r="L43" s="10" t="s">
        <v>74</v>
      </c>
      <c r="M43" s="10" t="s">
        <v>75</v>
      </c>
      <c r="N43" s="10" t="s">
        <v>249</v>
      </c>
      <c r="P43" s="10" t="s">
        <v>1113</v>
      </c>
      <c r="Q43" s="10" t="s">
        <v>71</v>
      </c>
      <c r="R43" s="10" t="s">
        <v>71</v>
      </c>
      <c r="S43" s="10" t="s">
        <v>76</v>
      </c>
      <c r="U43" s="15" t="s">
        <v>71</v>
      </c>
      <c r="V43" s="10">
        <v>107428</v>
      </c>
      <c r="W43" s="38" t="s">
        <v>89</v>
      </c>
      <c r="X43" s="155">
        <v>27</v>
      </c>
      <c r="Y43" s="10"/>
      <c r="Z43" s="10" t="s">
        <v>76</v>
      </c>
      <c r="AB43" s="10" t="s">
        <v>78</v>
      </c>
      <c r="AC43" s="84">
        <v>1</v>
      </c>
      <c r="AD43" s="10" t="s">
        <v>79</v>
      </c>
      <c r="AE43" s="38"/>
      <c r="AF43" s="10"/>
      <c r="AG43" s="10"/>
    </row>
    <row r="44" spans="2:33" x14ac:dyDescent="0.2">
      <c r="B44" s="141"/>
      <c r="D44" s="10" t="s">
        <v>147</v>
      </c>
      <c r="E44" s="135" t="s">
        <v>148</v>
      </c>
      <c r="F44" s="135">
        <v>0.32692327999999998</v>
      </c>
      <c r="G44" s="112">
        <v>100174</v>
      </c>
      <c r="I44" s="88">
        <v>2985.160072541526</v>
      </c>
      <c r="J44" s="10" t="s">
        <v>74</v>
      </c>
      <c r="K44" s="83">
        <v>0.03</v>
      </c>
      <c r="L44" s="10" t="s">
        <v>74</v>
      </c>
      <c r="M44" s="10" t="s">
        <v>75</v>
      </c>
      <c r="N44" s="10" t="s">
        <v>249</v>
      </c>
      <c r="P44" s="10" t="s">
        <v>1113</v>
      </c>
      <c r="Q44" s="10" t="s">
        <v>71</v>
      </c>
      <c r="R44" s="10" t="s">
        <v>82</v>
      </c>
      <c r="S44" s="10" t="s">
        <v>76</v>
      </c>
      <c r="U44" s="15" t="s">
        <v>82</v>
      </c>
      <c r="V44" s="10"/>
      <c r="W44" s="38" t="s">
        <v>83</v>
      </c>
      <c r="X44" s="155">
        <v>27</v>
      </c>
      <c r="Y44" s="10"/>
      <c r="Z44" s="10" t="s">
        <v>76</v>
      </c>
      <c r="AB44" s="10" t="s">
        <v>180</v>
      </c>
      <c r="AC44" s="152">
        <v>0.98460749423057348</v>
      </c>
      <c r="AD44" s="15" t="s">
        <v>112</v>
      </c>
      <c r="AE44" s="10" t="s">
        <v>250</v>
      </c>
      <c r="AF44" s="152">
        <v>1.0824041656368709E-2</v>
      </c>
      <c r="AG44" s="10"/>
    </row>
    <row r="45" spans="2:33" x14ac:dyDescent="0.2">
      <c r="B45" s="141"/>
      <c r="D45" s="10" t="s">
        <v>149</v>
      </c>
      <c r="E45" s="135" t="s">
        <v>150</v>
      </c>
      <c r="F45" s="135">
        <v>0.84360882000000004</v>
      </c>
      <c r="G45" s="112">
        <v>100505</v>
      </c>
      <c r="I45" s="88">
        <v>140.1956104177778</v>
      </c>
      <c r="J45" s="10" t="s">
        <v>74</v>
      </c>
      <c r="K45" s="83">
        <v>0.03</v>
      </c>
      <c r="L45" s="10" t="s">
        <v>74</v>
      </c>
      <c r="M45" s="10" t="s">
        <v>75</v>
      </c>
      <c r="N45" s="10" t="s">
        <v>1077</v>
      </c>
      <c r="P45" s="10" t="s">
        <v>1113</v>
      </c>
      <c r="Q45" s="10" t="s">
        <v>71</v>
      </c>
      <c r="R45" s="10" t="s">
        <v>82</v>
      </c>
      <c r="S45" s="10" t="s">
        <v>76</v>
      </c>
      <c r="U45" s="15" t="s">
        <v>82</v>
      </c>
      <c r="V45" s="38"/>
      <c r="W45" s="38" t="s">
        <v>83</v>
      </c>
      <c r="X45" s="155">
        <v>18</v>
      </c>
      <c r="Y45" s="10" t="s">
        <v>1120</v>
      </c>
      <c r="Z45" s="10" t="s">
        <v>76</v>
      </c>
      <c r="AB45" s="10" t="s">
        <v>237</v>
      </c>
      <c r="AC45" s="152">
        <v>0.72647820927710405</v>
      </c>
      <c r="AD45" s="15" t="s">
        <v>84</v>
      </c>
      <c r="AE45" s="10" t="s">
        <v>72</v>
      </c>
      <c r="AF45" s="152">
        <v>0.11330852167243378</v>
      </c>
      <c r="AG45" s="10"/>
    </row>
    <row r="46" spans="2:33" x14ac:dyDescent="0.2">
      <c r="B46" s="141"/>
      <c r="D46" s="10" t="s">
        <v>151</v>
      </c>
      <c r="E46" s="135" t="s">
        <v>152</v>
      </c>
      <c r="F46" s="135">
        <v>1.3212145900000001</v>
      </c>
      <c r="G46" s="112">
        <v>101887</v>
      </c>
      <c r="I46" s="88">
        <v>50.870923852039255</v>
      </c>
      <c r="J46" s="10" t="s">
        <v>74</v>
      </c>
      <c r="K46" s="83">
        <v>0.03</v>
      </c>
      <c r="L46" s="10" t="s">
        <v>74</v>
      </c>
      <c r="M46" s="10" t="s">
        <v>75</v>
      </c>
      <c r="N46" s="10" t="s">
        <v>1114</v>
      </c>
      <c r="P46" s="10" t="s">
        <v>1113</v>
      </c>
      <c r="Q46" s="10" t="s">
        <v>82</v>
      </c>
      <c r="R46" s="10" t="s">
        <v>82</v>
      </c>
      <c r="S46" s="10" t="s">
        <v>76</v>
      </c>
      <c r="U46" s="15" t="s">
        <v>82</v>
      </c>
      <c r="V46" s="38"/>
      <c r="W46" s="38" t="s">
        <v>83</v>
      </c>
      <c r="X46" s="155">
        <v>13</v>
      </c>
      <c r="Y46" s="10" t="s">
        <v>1120</v>
      </c>
      <c r="Z46" s="10" t="s">
        <v>76</v>
      </c>
      <c r="AB46" s="10" t="s">
        <v>117</v>
      </c>
      <c r="AC46" s="152">
        <v>0.82818933879823353</v>
      </c>
      <c r="AD46" s="38" t="s">
        <v>84</v>
      </c>
      <c r="AE46" s="10" t="s">
        <v>72</v>
      </c>
      <c r="AF46" s="152">
        <v>0.16140373731614063</v>
      </c>
      <c r="AG46" s="10"/>
    </row>
    <row r="47" spans="2:33" x14ac:dyDescent="0.2">
      <c r="B47" s="141"/>
      <c r="D47" s="10" t="s">
        <v>153</v>
      </c>
      <c r="E47" s="135" t="s">
        <v>154</v>
      </c>
      <c r="F47" s="135">
        <v>-1.05107E-2</v>
      </c>
      <c r="G47" s="112">
        <v>102997</v>
      </c>
      <c r="I47" s="88">
        <v>318.08815916781532</v>
      </c>
      <c r="J47" s="10" t="s">
        <v>74</v>
      </c>
      <c r="K47" s="83">
        <v>0.05</v>
      </c>
      <c r="L47" s="10" t="s">
        <v>74</v>
      </c>
      <c r="M47" s="10" t="s">
        <v>75</v>
      </c>
      <c r="N47" s="10" t="s">
        <v>1114</v>
      </c>
      <c r="P47" s="10" t="s">
        <v>1113</v>
      </c>
      <c r="Q47" s="10" t="s">
        <v>71</v>
      </c>
      <c r="R47" s="10" t="s">
        <v>82</v>
      </c>
      <c r="S47" s="10" t="s">
        <v>76</v>
      </c>
      <c r="U47" s="15" t="s">
        <v>82</v>
      </c>
      <c r="V47" s="38"/>
      <c r="W47" s="38" t="s">
        <v>83</v>
      </c>
      <c r="X47" s="155">
        <v>27</v>
      </c>
      <c r="Y47" s="10" t="s">
        <v>1120</v>
      </c>
      <c r="Z47" s="10" t="s">
        <v>76</v>
      </c>
      <c r="AB47" s="10" t="s">
        <v>169</v>
      </c>
      <c r="AC47" s="152">
        <v>0.94822114909613919</v>
      </c>
      <c r="AD47" s="15" t="s">
        <v>84</v>
      </c>
      <c r="AE47" s="10" t="s">
        <v>183</v>
      </c>
      <c r="AF47" s="152">
        <v>3.4487110339424941E-2</v>
      </c>
      <c r="AG47" s="10"/>
    </row>
    <row r="48" spans="2:33" x14ac:dyDescent="0.2">
      <c r="B48" s="141"/>
      <c r="D48" s="10" t="s">
        <v>155</v>
      </c>
      <c r="E48" s="135" t="s">
        <v>156</v>
      </c>
      <c r="F48" s="135">
        <v>7.8577770000000005E-2</v>
      </c>
      <c r="G48" s="112">
        <v>100644</v>
      </c>
      <c r="I48" s="88">
        <v>259.6622376002756</v>
      </c>
      <c r="J48" s="10" t="s">
        <v>74</v>
      </c>
      <c r="K48" s="83">
        <v>0.03</v>
      </c>
      <c r="L48" s="10" t="s">
        <v>74</v>
      </c>
      <c r="M48" s="10" t="s">
        <v>75</v>
      </c>
      <c r="N48" s="10" t="s">
        <v>1115</v>
      </c>
      <c r="P48" s="10" t="s">
        <v>1113</v>
      </c>
      <c r="Q48" s="10" t="s">
        <v>71</v>
      </c>
      <c r="R48" s="10" t="s">
        <v>71</v>
      </c>
      <c r="S48" s="10" t="s">
        <v>76</v>
      </c>
      <c r="U48" s="15" t="s">
        <v>82</v>
      </c>
      <c r="V48" s="10"/>
      <c r="W48" s="38" t="s">
        <v>83</v>
      </c>
      <c r="X48" s="155">
        <v>27</v>
      </c>
      <c r="Y48" s="10" t="s">
        <v>1120</v>
      </c>
      <c r="Z48" s="10" t="s">
        <v>76</v>
      </c>
      <c r="AB48" s="10" t="s">
        <v>72</v>
      </c>
      <c r="AC48" s="152">
        <v>0.49490051078338176</v>
      </c>
      <c r="AD48" s="15" t="s">
        <v>84</v>
      </c>
      <c r="AE48" s="10" t="s">
        <v>183</v>
      </c>
      <c r="AF48" s="152">
        <v>0.46796129071099785</v>
      </c>
      <c r="AG48" s="10"/>
    </row>
    <row r="49" spans="2:33" x14ac:dyDescent="0.2">
      <c r="B49" s="141"/>
      <c r="D49" s="10" t="s">
        <v>157</v>
      </c>
      <c r="E49" s="135" t="s">
        <v>158</v>
      </c>
      <c r="F49" s="135">
        <v>0.91050956000000005</v>
      </c>
      <c r="G49" s="112">
        <v>100668</v>
      </c>
      <c r="I49" s="88">
        <v>514.69382436664921</v>
      </c>
      <c r="J49" s="10" t="s">
        <v>74</v>
      </c>
      <c r="K49" s="83">
        <v>0.05</v>
      </c>
      <c r="L49" s="10" t="s">
        <v>74</v>
      </c>
      <c r="M49" s="10" t="s">
        <v>75</v>
      </c>
      <c r="N49" s="10" t="s">
        <v>1077</v>
      </c>
      <c r="P49" s="10" t="s">
        <v>1113</v>
      </c>
      <c r="Q49" s="10" t="s">
        <v>71</v>
      </c>
      <c r="R49" s="10" t="s">
        <v>82</v>
      </c>
      <c r="S49" s="10" t="s">
        <v>76</v>
      </c>
      <c r="U49" s="15" t="s">
        <v>82</v>
      </c>
      <c r="V49" s="38"/>
      <c r="W49" s="38" t="s">
        <v>83</v>
      </c>
      <c r="X49" s="155">
        <v>27</v>
      </c>
      <c r="Y49" s="10" t="s">
        <v>1120</v>
      </c>
      <c r="Z49" s="10" t="s">
        <v>76</v>
      </c>
      <c r="AB49" s="10" t="s">
        <v>237</v>
      </c>
      <c r="AC49" s="152">
        <v>0.50974400136594777</v>
      </c>
      <c r="AD49" s="15" t="s">
        <v>84</v>
      </c>
      <c r="AE49" s="10" t="s">
        <v>72</v>
      </c>
      <c r="AF49" s="152">
        <v>0.40106552518169819</v>
      </c>
      <c r="AG49" s="10"/>
    </row>
    <row r="50" spans="2:33" x14ac:dyDescent="0.2">
      <c r="B50" s="141"/>
      <c r="D50" s="10" t="s">
        <v>159</v>
      </c>
      <c r="E50" s="135" t="s">
        <v>160</v>
      </c>
      <c r="F50" s="135">
        <v>-5.459845E-2</v>
      </c>
      <c r="G50" s="112">
        <v>102289</v>
      </c>
      <c r="I50" s="88">
        <v>153.45940709152987</v>
      </c>
      <c r="J50" s="10" t="s">
        <v>74</v>
      </c>
      <c r="K50" s="83">
        <v>2.3E-2</v>
      </c>
      <c r="L50" s="10" t="s">
        <v>74</v>
      </c>
      <c r="M50" s="10" t="s">
        <v>75</v>
      </c>
      <c r="N50" s="10" t="s">
        <v>1075</v>
      </c>
      <c r="P50" s="10" t="s">
        <v>1113</v>
      </c>
      <c r="Q50" s="10" t="s">
        <v>71</v>
      </c>
      <c r="R50" s="10" t="s">
        <v>82</v>
      </c>
      <c r="S50" s="10" t="s">
        <v>76</v>
      </c>
      <c r="U50" s="15" t="s">
        <v>82</v>
      </c>
      <c r="V50" s="38"/>
      <c r="W50" s="38" t="s">
        <v>83</v>
      </c>
      <c r="X50" s="155">
        <v>18</v>
      </c>
      <c r="Y50" s="10" t="s">
        <v>1120</v>
      </c>
      <c r="Z50" s="10" t="s">
        <v>76</v>
      </c>
      <c r="AB50" s="10" t="s">
        <v>169</v>
      </c>
      <c r="AC50" s="152">
        <v>0.93679416034185492</v>
      </c>
      <c r="AD50" s="15" t="s">
        <v>84</v>
      </c>
      <c r="AE50" s="10" t="s">
        <v>222</v>
      </c>
      <c r="AF50" s="152">
        <v>5.2263971692426664E-2</v>
      </c>
      <c r="AG50" s="10"/>
    </row>
    <row r="51" spans="2:33" x14ac:dyDescent="0.2">
      <c r="B51" s="141"/>
      <c r="D51" s="10" t="s">
        <v>161</v>
      </c>
      <c r="E51" s="135" t="s">
        <v>162</v>
      </c>
      <c r="F51" s="135">
        <v>-1.5935218</v>
      </c>
      <c r="G51" s="112">
        <v>103007</v>
      </c>
      <c r="I51" s="88">
        <v>44.51413711323778</v>
      </c>
      <c r="J51" s="10" t="s">
        <v>74</v>
      </c>
      <c r="K51" s="83">
        <v>0.04</v>
      </c>
      <c r="L51" s="10" t="s">
        <v>74</v>
      </c>
      <c r="M51" s="10" t="s">
        <v>75</v>
      </c>
      <c r="N51" s="10" t="s">
        <v>1077</v>
      </c>
      <c r="P51" s="10" t="s">
        <v>1113</v>
      </c>
      <c r="Q51" s="10" t="s">
        <v>82</v>
      </c>
      <c r="R51" s="10" t="s">
        <v>82</v>
      </c>
      <c r="S51" s="10" t="s">
        <v>76</v>
      </c>
      <c r="U51" s="15" t="s">
        <v>82</v>
      </c>
      <c r="V51" s="38"/>
      <c r="W51" s="38" t="s">
        <v>83</v>
      </c>
      <c r="X51" s="155">
        <v>18</v>
      </c>
      <c r="Y51" s="10" t="s">
        <v>1120</v>
      </c>
      <c r="Z51" s="10" t="s">
        <v>76</v>
      </c>
      <c r="AB51" s="10" t="s">
        <v>297</v>
      </c>
      <c r="AC51" s="152">
        <v>0.96737118366733144</v>
      </c>
      <c r="AD51" s="38" t="s">
        <v>84</v>
      </c>
      <c r="AE51" s="10" t="s">
        <v>113</v>
      </c>
      <c r="AF51" s="152">
        <v>3.2628816332668557E-2</v>
      </c>
      <c r="AG51" s="10"/>
    </row>
    <row r="52" spans="2:33" x14ac:dyDescent="0.2">
      <c r="B52" s="141"/>
      <c r="D52" s="10" t="s">
        <v>163</v>
      </c>
      <c r="E52" s="135" t="s">
        <v>164</v>
      </c>
      <c r="F52" s="135">
        <v>-0.58901570000000003</v>
      </c>
      <c r="G52" s="112">
        <v>107426</v>
      </c>
      <c r="I52" s="88">
        <v>2937.9559123854297</v>
      </c>
      <c r="J52" s="10" t="s">
        <v>74</v>
      </c>
      <c r="K52" s="83">
        <v>0.03</v>
      </c>
      <c r="L52" s="10" t="s">
        <v>74</v>
      </c>
      <c r="M52" s="10" t="s">
        <v>75</v>
      </c>
      <c r="N52" s="10" t="s">
        <v>249</v>
      </c>
      <c r="P52" s="10" t="s">
        <v>1113</v>
      </c>
      <c r="Q52" s="10" t="s">
        <v>71</v>
      </c>
      <c r="R52" s="10" t="s">
        <v>71</v>
      </c>
      <c r="S52" s="10" t="s">
        <v>76</v>
      </c>
      <c r="U52" s="15" t="s">
        <v>71</v>
      </c>
      <c r="V52" s="10">
        <v>107427</v>
      </c>
      <c r="W52" s="38" t="s">
        <v>89</v>
      </c>
      <c r="X52" s="155">
        <v>27</v>
      </c>
      <c r="Y52" s="10"/>
      <c r="Z52" s="10" t="s">
        <v>76</v>
      </c>
      <c r="AB52" s="10" t="s">
        <v>78</v>
      </c>
      <c r="AC52" s="84">
        <v>1</v>
      </c>
      <c r="AD52" s="10" t="s">
        <v>79</v>
      </c>
      <c r="AE52" s="38"/>
      <c r="AF52" s="10"/>
      <c r="AG52" s="10"/>
    </row>
    <row r="53" spans="2:33" x14ac:dyDescent="0.2">
      <c r="B53" s="141"/>
      <c r="D53" s="10" t="s">
        <v>165</v>
      </c>
      <c r="E53" s="135" t="s">
        <v>166</v>
      </c>
      <c r="F53" s="135">
        <v>7.8166399999999997E-2</v>
      </c>
      <c r="G53" s="112">
        <v>100060</v>
      </c>
      <c r="I53" s="88">
        <v>78.795933249573721</v>
      </c>
      <c r="J53" s="10" t="s">
        <v>74</v>
      </c>
      <c r="K53" s="83">
        <v>3.5000000000000003E-2</v>
      </c>
      <c r="L53" s="10" t="s">
        <v>74</v>
      </c>
      <c r="M53" s="10" t="s">
        <v>75</v>
      </c>
      <c r="N53" s="10" t="s">
        <v>1077</v>
      </c>
      <c r="P53" s="10" t="s">
        <v>1113</v>
      </c>
      <c r="Q53" s="10" t="s">
        <v>71</v>
      </c>
      <c r="R53" s="10" t="s">
        <v>82</v>
      </c>
      <c r="S53" s="10" t="s">
        <v>76</v>
      </c>
      <c r="U53" s="15" t="s">
        <v>82</v>
      </c>
      <c r="V53" s="38"/>
      <c r="W53" s="38" t="s">
        <v>83</v>
      </c>
      <c r="X53" s="155">
        <v>18</v>
      </c>
      <c r="Y53" s="10" t="s">
        <v>1122</v>
      </c>
      <c r="Z53" s="10" t="s">
        <v>76</v>
      </c>
      <c r="AB53" s="10" t="s">
        <v>222</v>
      </c>
      <c r="AC53" s="152">
        <v>0.92130983679315048</v>
      </c>
      <c r="AD53" s="15" t="s">
        <v>84</v>
      </c>
      <c r="AE53" s="10" t="s">
        <v>169</v>
      </c>
      <c r="AF53" s="152">
        <v>7.8690163206849517E-2</v>
      </c>
      <c r="AG53" s="10"/>
    </row>
    <row r="54" spans="2:33" x14ac:dyDescent="0.2">
      <c r="B54" s="141"/>
      <c r="D54" s="10" t="s">
        <v>167</v>
      </c>
      <c r="E54" s="135" t="s">
        <v>168</v>
      </c>
      <c r="F54" s="135">
        <v>-1.4740771399999999</v>
      </c>
      <c r="G54" s="112">
        <v>101246</v>
      </c>
      <c r="I54" s="88">
        <v>1506.1464651107731</v>
      </c>
      <c r="J54" s="10" t="s">
        <v>74</v>
      </c>
      <c r="K54" s="83">
        <v>0.03</v>
      </c>
      <c r="L54" s="10" t="s">
        <v>74</v>
      </c>
      <c r="M54" s="10" t="s">
        <v>75</v>
      </c>
      <c r="N54" s="10" t="s">
        <v>1114</v>
      </c>
      <c r="P54" s="10" t="s">
        <v>1061</v>
      </c>
      <c r="Q54" s="10" t="s">
        <v>82</v>
      </c>
      <c r="R54" s="10" t="s">
        <v>71</v>
      </c>
      <c r="S54" s="10" t="s">
        <v>76</v>
      </c>
      <c r="U54" s="15" t="s">
        <v>71</v>
      </c>
      <c r="V54" s="10">
        <v>107418</v>
      </c>
      <c r="W54" s="38" t="s">
        <v>89</v>
      </c>
      <c r="X54" s="155">
        <v>27</v>
      </c>
      <c r="Y54" s="10"/>
      <c r="Z54" s="10" t="s">
        <v>76</v>
      </c>
      <c r="AB54" s="10" t="s">
        <v>78</v>
      </c>
      <c r="AC54" s="84">
        <v>1</v>
      </c>
      <c r="AD54" s="10" t="s">
        <v>79</v>
      </c>
      <c r="AE54" s="38"/>
      <c r="AF54" s="10"/>
      <c r="AG54" s="10"/>
    </row>
    <row r="55" spans="2:33" x14ac:dyDescent="0.2">
      <c r="B55" s="141"/>
      <c r="D55" s="10" t="s">
        <v>169</v>
      </c>
      <c r="E55" s="135" t="s">
        <v>170</v>
      </c>
      <c r="F55" s="135">
        <v>-0.16413907</v>
      </c>
      <c r="G55" s="112">
        <v>101905</v>
      </c>
      <c r="I55" s="88">
        <v>1591.3709790928517</v>
      </c>
      <c r="J55" s="10" t="s">
        <v>74</v>
      </c>
      <c r="K55" s="83">
        <v>0.03</v>
      </c>
      <c r="L55" s="10" t="s">
        <v>74</v>
      </c>
      <c r="M55" s="10" t="s">
        <v>75</v>
      </c>
      <c r="N55" s="10" t="s">
        <v>1115</v>
      </c>
      <c r="P55" s="10" t="s">
        <v>1113</v>
      </c>
      <c r="Q55" s="10" t="s">
        <v>71</v>
      </c>
      <c r="R55" s="10" t="s">
        <v>82</v>
      </c>
      <c r="S55" s="10" t="s">
        <v>76</v>
      </c>
      <c r="U55" s="15" t="s">
        <v>71</v>
      </c>
      <c r="V55" s="10">
        <v>107430</v>
      </c>
      <c r="W55" s="38" t="s">
        <v>171</v>
      </c>
      <c r="X55" s="155">
        <v>27</v>
      </c>
      <c r="Y55" s="10"/>
      <c r="Z55" s="10" t="s">
        <v>76</v>
      </c>
      <c r="AB55" s="10" t="s">
        <v>78</v>
      </c>
      <c r="AC55" s="84">
        <v>1</v>
      </c>
      <c r="AD55" s="10" t="s">
        <v>79</v>
      </c>
      <c r="AE55" s="38"/>
      <c r="AF55" s="10"/>
      <c r="AG55" s="10"/>
    </row>
    <row r="56" spans="2:33" x14ac:dyDescent="0.2">
      <c r="B56" s="141"/>
      <c r="D56" s="10" t="s">
        <v>172</v>
      </c>
      <c r="E56" s="135" t="s">
        <v>173</v>
      </c>
      <c r="F56" s="135">
        <v>-4.3624700000000002E-2</v>
      </c>
      <c r="G56" s="112">
        <v>101944</v>
      </c>
      <c r="I56" s="88">
        <v>117.50323795920654</v>
      </c>
      <c r="J56" s="10" t="s">
        <v>74</v>
      </c>
      <c r="K56" s="83">
        <v>0.04</v>
      </c>
      <c r="L56" s="10" t="s">
        <v>74</v>
      </c>
      <c r="M56" s="10" t="s">
        <v>75</v>
      </c>
      <c r="N56" s="10" t="s">
        <v>1077</v>
      </c>
      <c r="P56" s="10" t="s">
        <v>1113</v>
      </c>
      <c r="Q56" s="10" t="s">
        <v>82</v>
      </c>
      <c r="R56" s="10" t="s">
        <v>82</v>
      </c>
      <c r="S56" s="10" t="s">
        <v>76</v>
      </c>
      <c r="U56" s="15" t="s">
        <v>82</v>
      </c>
      <c r="V56" s="38"/>
      <c r="W56" s="38" t="s">
        <v>83</v>
      </c>
      <c r="X56" s="155">
        <v>18</v>
      </c>
      <c r="Y56" s="10" t="s">
        <v>1120</v>
      </c>
      <c r="Z56" s="10" t="s">
        <v>76</v>
      </c>
      <c r="AB56" s="10" t="s">
        <v>169</v>
      </c>
      <c r="AC56" s="152">
        <v>0.89467164153803469</v>
      </c>
      <c r="AD56" s="15" t="s">
        <v>84</v>
      </c>
      <c r="AE56" s="10" t="s">
        <v>183</v>
      </c>
      <c r="AF56" s="152">
        <v>3.9722242296577635E-2</v>
      </c>
      <c r="AG56" s="10"/>
    </row>
    <row r="57" spans="2:33" x14ac:dyDescent="0.2">
      <c r="B57" s="141"/>
      <c r="D57" s="10" t="s">
        <v>174</v>
      </c>
      <c r="E57" s="135" t="s">
        <v>175</v>
      </c>
      <c r="F57" s="135">
        <v>0.39589027999999998</v>
      </c>
      <c r="G57" s="112">
        <v>101794</v>
      </c>
      <c r="I57" s="88">
        <v>1359.8940237160109</v>
      </c>
      <c r="J57" s="10" t="s">
        <v>74</v>
      </c>
      <c r="K57" s="83">
        <v>0.03</v>
      </c>
      <c r="L57" s="10" t="s">
        <v>74</v>
      </c>
      <c r="M57" s="10" t="s">
        <v>75</v>
      </c>
      <c r="N57" s="10" t="s">
        <v>249</v>
      </c>
      <c r="P57" s="10" t="s">
        <v>1113</v>
      </c>
      <c r="Q57" s="10" t="s">
        <v>71</v>
      </c>
      <c r="R57" s="10" t="s">
        <v>71</v>
      </c>
      <c r="S57" s="10" t="s">
        <v>76</v>
      </c>
      <c r="U57" s="15" t="s">
        <v>71</v>
      </c>
      <c r="V57" s="10">
        <v>107423</v>
      </c>
      <c r="W57" s="38" t="s">
        <v>77</v>
      </c>
      <c r="X57" s="155">
        <v>27</v>
      </c>
      <c r="Y57" s="10"/>
      <c r="Z57" s="10" t="s">
        <v>76</v>
      </c>
      <c r="AB57" s="10" t="s">
        <v>78</v>
      </c>
      <c r="AC57" s="84">
        <v>1</v>
      </c>
      <c r="AD57" s="10" t="s">
        <v>79</v>
      </c>
      <c r="AE57" s="38"/>
      <c r="AF57" s="10"/>
      <c r="AG57" s="10"/>
    </row>
    <row r="58" spans="2:33" x14ac:dyDescent="0.2">
      <c r="B58" s="141"/>
      <c r="D58" s="10" t="s">
        <v>176</v>
      </c>
      <c r="E58" s="135" t="s">
        <v>177</v>
      </c>
      <c r="F58" s="135">
        <v>0.33451926999999998</v>
      </c>
      <c r="G58" s="112">
        <v>102635</v>
      </c>
      <c r="I58" s="88">
        <v>61.241890294226216</v>
      </c>
      <c r="J58" s="10" t="s">
        <v>74</v>
      </c>
      <c r="K58" s="83">
        <v>0.04</v>
      </c>
      <c r="L58" s="10" t="s">
        <v>74</v>
      </c>
      <c r="M58" s="10" t="s">
        <v>75</v>
      </c>
      <c r="N58" s="10" t="s">
        <v>1077</v>
      </c>
      <c r="P58" s="10" t="s">
        <v>1061</v>
      </c>
      <c r="Q58" s="10" t="s">
        <v>82</v>
      </c>
      <c r="R58" s="10" t="s">
        <v>82</v>
      </c>
      <c r="S58" s="10" t="s">
        <v>76</v>
      </c>
      <c r="U58" s="15" t="s">
        <v>82</v>
      </c>
      <c r="V58" s="38"/>
      <c r="W58" s="38" t="s">
        <v>83</v>
      </c>
      <c r="X58" s="155">
        <v>18</v>
      </c>
      <c r="Y58" s="10" t="s">
        <v>1120</v>
      </c>
      <c r="Z58" s="10" t="s">
        <v>76</v>
      </c>
      <c r="AB58" s="10" t="s">
        <v>183</v>
      </c>
      <c r="AC58" s="152">
        <v>0.89838454726771655</v>
      </c>
      <c r="AD58" s="38" t="s">
        <v>84</v>
      </c>
      <c r="AE58" s="10" t="s">
        <v>72</v>
      </c>
      <c r="AF58" s="152">
        <v>5.6375327931939126E-2</v>
      </c>
      <c r="AG58" s="10"/>
    </row>
    <row r="59" spans="2:33" x14ac:dyDescent="0.2">
      <c r="B59" s="141"/>
      <c r="D59" s="10" t="s">
        <v>178</v>
      </c>
      <c r="E59" s="135" t="s">
        <v>179</v>
      </c>
      <c r="F59" s="135">
        <v>0.27236292000000001</v>
      </c>
      <c r="G59" s="112">
        <v>100532</v>
      </c>
      <c r="I59" s="88">
        <v>578.33927809610782</v>
      </c>
      <c r="J59" s="10" t="s">
        <v>74</v>
      </c>
      <c r="K59" s="83">
        <v>0.03</v>
      </c>
      <c r="L59" s="10" t="s">
        <v>74</v>
      </c>
      <c r="M59" s="10" t="s">
        <v>75</v>
      </c>
      <c r="N59" s="10" t="s">
        <v>1115</v>
      </c>
      <c r="P59" s="10" t="s">
        <v>1113</v>
      </c>
      <c r="Q59" s="10" t="s">
        <v>71</v>
      </c>
      <c r="R59" s="10" t="s">
        <v>71</v>
      </c>
      <c r="S59" s="10" t="s">
        <v>76</v>
      </c>
      <c r="U59" s="15" t="s">
        <v>82</v>
      </c>
      <c r="V59" s="10"/>
      <c r="W59" s="38" t="s">
        <v>83</v>
      </c>
      <c r="X59" s="155">
        <v>27</v>
      </c>
      <c r="Y59" s="10"/>
      <c r="Z59" s="10" t="s">
        <v>76</v>
      </c>
      <c r="AB59" s="10" t="s">
        <v>180</v>
      </c>
      <c r="AC59" s="152">
        <v>0.8962403580679541</v>
      </c>
      <c r="AD59" s="15" t="s">
        <v>112</v>
      </c>
      <c r="AE59" s="10" t="s">
        <v>155</v>
      </c>
      <c r="AF59" s="152">
        <v>5.0321624849619787E-2</v>
      </c>
      <c r="AG59" s="10"/>
    </row>
    <row r="60" spans="2:33" x14ac:dyDescent="0.2">
      <c r="B60" s="141"/>
      <c r="D60" s="10" t="s">
        <v>181</v>
      </c>
      <c r="E60" s="135" t="s">
        <v>182</v>
      </c>
      <c r="F60" s="135">
        <v>0.26975279000000002</v>
      </c>
      <c r="G60" s="112">
        <v>103000</v>
      </c>
      <c r="I60" s="88">
        <v>658.09073961888714</v>
      </c>
      <c r="J60" s="10" t="s">
        <v>74</v>
      </c>
      <c r="K60" s="83">
        <v>0.03</v>
      </c>
      <c r="L60" s="10" t="s">
        <v>74</v>
      </c>
      <c r="M60" s="10" t="s">
        <v>75</v>
      </c>
      <c r="N60" s="10" t="s">
        <v>1116</v>
      </c>
      <c r="P60" s="10" t="s">
        <v>1113</v>
      </c>
      <c r="Q60" s="10" t="s">
        <v>71</v>
      </c>
      <c r="R60" s="10" t="s">
        <v>82</v>
      </c>
      <c r="S60" s="10" t="s">
        <v>76</v>
      </c>
      <c r="U60" s="15" t="s">
        <v>82</v>
      </c>
      <c r="V60" s="38"/>
      <c r="W60" s="38" t="s">
        <v>83</v>
      </c>
      <c r="X60" s="155">
        <v>27</v>
      </c>
      <c r="Y60" s="10" t="s">
        <v>1120</v>
      </c>
      <c r="Z60" s="10" t="s">
        <v>76</v>
      </c>
      <c r="AB60" s="10" t="s">
        <v>178</v>
      </c>
      <c r="AC60" s="152">
        <v>0.84079423570770939</v>
      </c>
      <c r="AD60" s="15" t="s">
        <v>84</v>
      </c>
      <c r="AE60" s="10" t="s">
        <v>169</v>
      </c>
      <c r="AF60" s="152">
        <v>0.14600880880049377</v>
      </c>
      <c r="AG60" s="10"/>
    </row>
    <row r="61" spans="2:33" x14ac:dyDescent="0.2">
      <c r="B61" s="141"/>
      <c r="D61" s="10" t="s">
        <v>183</v>
      </c>
      <c r="E61" s="135" t="s">
        <v>184</v>
      </c>
      <c r="F61" s="135">
        <v>0.44586661999999999</v>
      </c>
      <c r="G61" s="112">
        <v>102708</v>
      </c>
      <c r="I61" s="88">
        <v>1352.3665099611067</v>
      </c>
      <c r="J61" s="10" t="s">
        <v>74</v>
      </c>
      <c r="K61" s="83">
        <v>0.03</v>
      </c>
      <c r="L61" s="10" t="s">
        <v>74</v>
      </c>
      <c r="M61" s="10" t="s">
        <v>75</v>
      </c>
      <c r="N61" s="10" t="s">
        <v>249</v>
      </c>
      <c r="P61" s="10" t="s">
        <v>1113</v>
      </c>
      <c r="Q61" s="10" t="s">
        <v>71</v>
      </c>
      <c r="R61" s="10" t="s">
        <v>71</v>
      </c>
      <c r="S61" s="10" t="s">
        <v>76</v>
      </c>
      <c r="U61" s="15" t="s">
        <v>71</v>
      </c>
      <c r="V61" s="10">
        <v>111541</v>
      </c>
      <c r="W61" s="38" t="s">
        <v>89</v>
      </c>
      <c r="X61" s="155">
        <v>27</v>
      </c>
      <c r="Y61" s="10"/>
      <c r="Z61" s="10" t="s">
        <v>76</v>
      </c>
      <c r="AB61" s="10" t="s">
        <v>78</v>
      </c>
      <c r="AC61" s="84">
        <v>1</v>
      </c>
      <c r="AD61" s="10" t="s">
        <v>79</v>
      </c>
      <c r="AE61" s="38"/>
      <c r="AF61" s="10"/>
      <c r="AG61" s="10"/>
    </row>
    <row r="62" spans="2:33" x14ac:dyDescent="0.2">
      <c r="B62" s="141"/>
      <c r="D62" s="10" t="s">
        <v>185</v>
      </c>
      <c r="E62" s="135" t="s">
        <v>186</v>
      </c>
      <c r="F62" s="135">
        <v>-1.3278842</v>
      </c>
      <c r="G62" s="112">
        <v>101718</v>
      </c>
      <c r="I62" s="88">
        <v>393.55275715773746</v>
      </c>
      <c r="J62" s="10" t="s">
        <v>74</v>
      </c>
      <c r="K62" s="83">
        <v>0.04</v>
      </c>
      <c r="L62" s="10" t="s">
        <v>74</v>
      </c>
      <c r="M62" s="10" t="s">
        <v>75</v>
      </c>
      <c r="N62" s="10" t="s">
        <v>1114</v>
      </c>
      <c r="P62" s="10" t="s">
        <v>1113</v>
      </c>
      <c r="Q62" s="10" t="s">
        <v>71</v>
      </c>
      <c r="R62" s="10" t="s">
        <v>82</v>
      </c>
      <c r="S62" s="10" t="s">
        <v>76</v>
      </c>
      <c r="U62" s="15" t="s">
        <v>82</v>
      </c>
      <c r="V62" s="38"/>
      <c r="W62" s="38" t="s">
        <v>83</v>
      </c>
      <c r="X62" s="155">
        <v>27</v>
      </c>
      <c r="Y62" s="10" t="s">
        <v>1120</v>
      </c>
      <c r="Z62" s="10" t="s">
        <v>76</v>
      </c>
      <c r="AB62" s="10" t="s">
        <v>297</v>
      </c>
      <c r="AC62" s="152">
        <v>0.77981937209709073</v>
      </c>
      <c r="AD62" s="15" t="s">
        <v>84</v>
      </c>
      <c r="AE62" s="10" t="s">
        <v>167</v>
      </c>
      <c r="AF62" s="152">
        <v>0.16895877841327736</v>
      </c>
      <c r="AG62" s="10"/>
    </row>
    <row r="63" spans="2:33" x14ac:dyDescent="0.2">
      <c r="B63" s="141"/>
      <c r="D63" s="10" t="s">
        <v>187</v>
      </c>
      <c r="E63" s="135" t="s">
        <v>188</v>
      </c>
      <c r="F63" s="135">
        <v>0.67484120999999997</v>
      </c>
      <c r="G63" s="112">
        <v>102883</v>
      </c>
      <c r="I63" s="88">
        <v>45.255789951502287</v>
      </c>
      <c r="J63" s="10" t="s">
        <v>74</v>
      </c>
      <c r="K63" s="83">
        <v>0.04</v>
      </c>
      <c r="L63" s="10" t="s">
        <v>74</v>
      </c>
      <c r="M63" s="10" t="s">
        <v>75</v>
      </c>
      <c r="N63" s="10" t="s">
        <v>1114</v>
      </c>
      <c r="P63" s="10" t="s">
        <v>1113</v>
      </c>
      <c r="Q63" s="10" t="s">
        <v>82</v>
      </c>
      <c r="R63" s="10" t="s">
        <v>82</v>
      </c>
      <c r="S63" s="10" t="s">
        <v>76</v>
      </c>
      <c r="U63" s="15" t="s">
        <v>82</v>
      </c>
      <c r="V63" s="38"/>
      <c r="W63" s="38" t="s">
        <v>83</v>
      </c>
      <c r="X63" s="155">
        <v>18</v>
      </c>
      <c r="Y63" s="10" t="s">
        <v>1120</v>
      </c>
      <c r="Z63" s="10" t="s">
        <v>76</v>
      </c>
      <c r="AB63" s="10" t="s">
        <v>72</v>
      </c>
      <c r="AC63" s="152">
        <v>0.9608901892572097</v>
      </c>
      <c r="AD63" s="38" t="s">
        <v>84</v>
      </c>
      <c r="AE63" s="10" t="s">
        <v>183</v>
      </c>
      <c r="AF63" s="152">
        <v>3.1467880469349514E-2</v>
      </c>
      <c r="AG63" s="10"/>
    </row>
    <row r="64" spans="2:33" x14ac:dyDescent="0.2">
      <c r="B64" s="141"/>
      <c r="D64" s="10" t="s">
        <v>189</v>
      </c>
      <c r="E64" s="135" t="s">
        <v>190</v>
      </c>
      <c r="F64" s="135">
        <v>0.52204373299999995</v>
      </c>
      <c r="G64" s="112">
        <v>100489</v>
      </c>
      <c r="I64" s="88">
        <v>46.619825694659497</v>
      </c>
      <c r="J64" s="10" t="s">
        <v>74</v>
      </c>
      <c r="K64" s="83">
        <v>0.04</v>
      </c>
      <c r="L64" s="10" t="s">
        <v>74</v>
      </c>
      <c r="M64" s="10" t="s">
        <v>75</v>
      </c>
      <c r="N64" s="10" t="s">
        <v>1114</v>
      </c>
      <c r="P64" s="10" t="s">
        <v>1113</v>
      </c>
      <c r="Q64" s="10" t="s">
        <v>82</v>
      </c>
      <c r="R64" s="10" t="s">
        <v>82</v>
      </c>
      <c r="S64" s="10" t="s">
        <v>76</v>
      </c>
      <c r="U64" s="15" t="s">
        <v>82</v>
      </c>
      <c r="V64" s="38"/>
      <c r="W64" s="38" t="s">
        <v>83</v>
      </c>
      <c r="X64" s="155">
        <v>18</v>
      </c>
      <c r="Y64" s="10" t="s">
        <v>1120</v>
      </c>
      <c r="Z64" s="10" t="s">
        <v>76</v>
      </c>
      <c r="AB64" s="10" t="s">
        <v>72</v>
      </c>
      <c r="AC64" s="152">
        <v>0.98238581059925723</v>
      </c>
      <c r="AD64" s="38" t="s">
        <v>84</v>
      </c>
      <c r="AE64" s="10" t="s">
        <v>178</v>
      </c>
      <c r="AF64" s="152">
        <v>1.1510025622173053E-2</v>
      </c>
      <c r="AG64" s="10"/>
    </row>
    <row r="65" spans="2:33" x14ac:dyDescent="0.2">
      <c r="B65" s="141"/>
      <c r="D65" s="10" t="s">
        <v>191</v>
      </c>
      <c r="E65" s="135" t="s">
        <v>192</v>
      </c>
      <c r="F65" s="135">
        <v>0.69732092540000001</v>
      </c>
      <c r="G65" s="112">
        <v>101117</v>
      </c>
      <c r="I65" s="88">
        <v>26.432354442314089</v>
      </c>
      <c r="J65" s="10" t="s">
        <v>74</v>
      </c>
      <c r="K65" s="83">
        <v>0.04</v>
      </c>
      <c r="L65" s="10" t="s">
        <v>74</v>
      </c>
      <c r="M65" s="10" t="s">
        <v>75</v>
      </c>
      <c r="N65" s="10" t="s">
        <v>1114</v>
      </c>
      <c r="P65" s="10" t="s">
        <v>1113</v>
      </c>
      <c r="Q65" s="10" t="s">
        <v>71</v>
      </c>
      <c r="R65" s="10" t="s">
        <v>82</v>
      </c>
      <c r="S65" s="10" t="s">
        <v>76</v>
      </c>
      <c r="U65" s="15" t="s">
        <v>82</v>
      </c>
      <c r="V65" s="38"/>
      <c r="W65" s="38" t="s">
        <v>83</v>
      </c>
      <c r="X65" s="155">
        <v>18</v>
      </c>
      <c r="Y65" s="10" t="s">
        <v>1123</v>
      </c>
      <c r="Z65" s="10" t="s">
        <v>76</v>
      </c>
      <c r="AB65" s="10" t="s">
        <v>72</v>
      </c>
      <c r="AC65" s="152">
        <v>0.47983559417888694</v>
      </c>
      <c r="AD65" s="38" t="s">
        <v>84</v>
      </c>
      <c r="AE65" s="10" t="s">
        <v>183</v>
      </c>
      <c r="AF65" s="152">
        <v>0.4472810112869694</v>
      </c>
      <c r="AG65" s="10"/>
    </row>
    <row r="66" spans="2:33" x14ac:dyDescent="0.2">
      <c r="B66" s="141"/>
      <c r="D66" s="10" t="s">
        <v>193</v>
      </c>
      <c r="E66" s="135" t="s">
        <v>194</v>
      </c>
      <c r="F66" s="135">
        <v>-0.26773130000000001</v>
      </c>
      <c r="G66" s="112">
        <v>100686</v>
      </c>
      <c r="I66" s="88">
        <v>124.12008083998984</v>
      </c>
      <c r="J66" s="10" t="s">
        <v>74</v>
      </c>
      <c r="K66" s="83">
        <v>0.04</v>
      </c>
      <c r="L66" s="10" t="s">
        <v>74</v>
      </c>
      <c r="M66" s="10" t="s">
        <v>75</v>
      </c>
      <c r="N66" s="10" t="s">
        <v>1114</v>
      </c>
      <c r="P66" s="10" t="s">
        <v>1113</v>
      </c>
      <c r="Q66" s="10" t="s">
        <v>82</v>
      </c>
      <c r="R66" s="10" t="s">
        <v>82</v>
      </c>
      <c r="S66" s="10" t="s">
        <v>76</v>
      </c>
      <c r="U66" s="15" t="s">
        <v>82</v>
      </c>
      <c r="V66" s="38"/>
      <c r="W66" s="38" t="s">
        <v>83</v>
      </c>
      <c r="X66" s="155">
        <v>18</v>
      </c>
      <c r="Y66" s="10" t="s">
        <v>1120</v>
      </c>
      <c r="Z66" s="10" t="s">
        <v>76</v>
      </c>
      <c r="AB66" s="10" t="s">
        <v>163</v>
      </c>
      <c r="AC66" s="152">
        <v>0.52958306688683721</v>
      </c>
      <c r="AD66" s="15" t="s">
        <v>84</v>
      </c>
      <c r="AE66" s="10" t="s">
        <v>169</v>
      </c>
      <c r="AF66" s="152">
        <v>0.45964780599779437</v>
      </c>
      <c r="AG66" s="10"/>
    </row>
    <row r="67" spans="2:33" x14ac:dyDescent="0.2">
      <c r="B67" s="141"/>
      <c r="D67" s="10" t="s">
        <v>195</v>
      </c>
      <c r="E67" s="135" t="s">
        <v>196</v>
      </c>
      <c r="F67" s="135">
        <v>-0.36196240000000002</v>
      </c>
      <c r="G67" s="112">
        <v>102406</v>
      </c>
      <c r="I67" s="88">
        <v>1642.8273159804648</v>
      </c>
      <c r="J67" s="10" t="s">
        <v>74</v>
      </c>
      <c r="K67" s="83">
        <v>0.03</v>
      </c>
      <c r="L67" s="10" t="s">
        <v>74</v>
      </c>
      <c r="M67" s="10" t="s">
        <v>75</v>
      </c>
      <c r="N67" s="10" t="s">
        <v>1114</v>
      </c>
      <c r="P67" s="10" t="s">
        <v>1113</v>
      </c>
      <c r="Q67" s="10" t="s">
        <v>71</v>
      </c>
      <c r="R67" s="10" t="s">
        <v>71</v>
      </c>
      <c r="S67" s="10" t="s">
        <v>76</v>
      </c>
      <c r="U67" s="15" t="s">
        <v>82</v>
      </c>
      <c r="V67" s="10"/>
      <c r="W67" s="38" t="s">
        <v>83</v>
      </c>
      <c r="X67" s="155">
        <v>27</v>
      </c>
      <c r="Y67" s="10" t="s">
        <v>1121</v>
      </c>
      <c r="Z67" s="10" t="s">
        <v>76</v>
      </c>
      <c r="AB67" s="10" t="s">
        <v>932</v>
      </c>
      <c r="AC67" s="152">
        <v>0.41174054769753782</v>
      </c>
      <c r="AD67" s="15" t="s">
        <v>112</v>
      </c>
      <c r="AE67" s="10" t="s">
        <v>920</v>
      </c>
      <c r="AF67" s="152">
        <v>0.30709127246100965</v>
      </c>
      <c r="AG67" s="10"/>
    </row>
    <row r="68" spans="2:33" x14ac:dyDescent="0.2">
      <c r="B68" s="141"/>
      <c r="D68" s="10" t="s">
        <v>198</v>
      </c>
      <c r="E68" s="135" t="s">
        <v>199</v>
      </c>
      <c r="F68" s="135">
        <v>0.45833049999999997</v>
      </c>
      <c r="G68" s="112">
        <v>100728</v>
      </c>
      <c r="I68" s="88">
        <v>165.23160067797991</v>
      </c>
      <c r="J68" s="10" t="s">
        <v>74</v>
      </c>
      <c r="K68" s="83">
        <v>0.04</v>
      </c>
      <c r="L68" s="10" t="s">
        <v>74</v>
      </c>
      <c r="M68" s="10" t="s">
        <v>75</v>
      </c>
      <c r="N68" s="10" t="s">
        <v>1114</v>
      </c>
      <c r="P68" s="10" t="s">
        <v>1113</v>
      </c>
      <c r="Q68" s="10" t="s">
        <v>71</v>
      </c>
      <c r="R68" s="10" t="s">
        <v>82</v>
      </c>
      <c r="S68" s="10" t="s">
        <v>76</v>
      </c>
      <c r="U68" s="15" t="s">
        <v>82</v>
      </c>
      <c r="V68" s="38"/>
      <c r="W68" s="38" t="s">
        <v>83</v>
      </c>
      <c r="X68" s="155">
        <v>18</v>
      </c>
      <c r="Y68" s="10" t="s">
        <v>1120</v>
      </c>
      <c r="Z68" s="10" t="s">
        <v>76</v>
      </c>
      <c r="AB68" s="10" t="s">
        <v>72</v>
      </c>
      <c r="AC68" s="152">
        <v>0.97031811967101755</v>
      </c>
      <c r="AD68" s="15" t="s">
        <v>84</v>
      </c>
      <c r="AE68" s="10" t="s">
        <v>183</v>
      </c>
      <c r="AF68" s="152">
        <v>2.4940395535902729E-2</v>
      </c>
      <c r="AG68" s="10"/>
    </row>
    <row r="69" spans="2:33" x14ac:dyDescent="0.2">
      <c r="B69" s="141"/>
      <c r="D69" s="10" t="s">
        <v>200</v>
      </c>
      <c r="E69" s="135" t="s">
        <v>201</v>
      </c>
      <c r="F69" s="135">
        <v>-1.1919412</v>
      </c>
      <c r="G69" s="112">
        <v>103121</v>
      </c>
      <c r="I69" s="88">
        <v>107.85616189895671</v>
      </c>
      <c r="J69" s="10" t="s">
        <v>74</v>
      </c>
      <c r="K69" s="83">
        <v>0.04</v>
      </c>
      <c r="L69" s="10" t="s">
        <v>74</v>
      </c>
      <c r="M69" s="10" t="s">
        <v>75</v>
      </c>
      <c r="N69" s="10" t="s">
        <v>1077</v>
      </c>
      <c r="P69" s="10" t="s">
        <v>1061</v>
      </c>
      <c r="Q69" s="10" t="s">
        <v>82</v>
      </c>
      <c r="R69" s="10" t="s">
        <v>82</v>
      </c>
      <c r="S69" s="10" t="s">
        <v>76</v>
      </c>
      <c r="U69" s="15" t="s">
        <v>82</v>
      </c>
      <c r="V69" s="38"/>
      <c r="W69" s="38" t="s">
        <v>83</v>
      </c>
      <c r="X69" s="155">
        <v>27</v>
      </c>
      <c r="Y69" s="10" t="s">
        <v>1120</v>
      </c>
      <c r="Z69" s="10" t="s">
        <v>76</v>
      </c>
      <c r="AB69" s="10" t="s">
        <v>167</v>
      </c>
      <c r="AC69" s="152">
        <v>0.79850751670995823</v>
      </c>
      <c r="AD69" s="15" t="s">
        <v>84</v>
      </c>
      <c r="AE69" s="10" t="s">
        <v>297</v>
      </c>
      <c r="AF69" s="152">
        <v>0.14650333972941021</v>
      </c>
      <c r="AG69" s="10"/>
    </row>
    <row r="70" spans="2:33" x14ac:dyDescent="0.2">
      <c r="B70" s="141"/>
      <c r="D70" s="10" t="s">
        <v>202</v>
      </c>
      <c r="E70" s="135" t="s">
        <v>203</v>
      </c>
      <c r="F70" s="135">
        <v>-1.5144335</v>
      </c>
      <c r="G70" s="112">
        <v>100334</v>
      </c>
      <c r="I70" s="88">
        <v>50.047814701683834</v>
      </c>
      <c r="J70" s="10" t="s">
        <v>74</v>
      </c>
      <c r="K70" s="83">
        <v>0.03</v>
      </c>
      <c r="L70" s="10" t="s">
        <v>74</v>
      </c>
      <c r="M70" s="10" t="s">
        <v>75</v>
      </c>
      <c r="N70" s="10" t="s">
        <v>1114</v>
      </c>
      <c r="P70" s="10" t="s">
        <v>1113</v>
      </c>
      <c r="Q70" s="10" t="s">
        <v>82</v>
      </c>
      <c r="R70" s="10" t="s">
        <v>82</v>
      </c>
      <c r="S70" s="10" t="s">
        <v>76</v>
      </c>
      <c r="U70" s="15" t="s">
        <v>82</v>
      </c>
      <c r="V70" s="38"/>
      <c r="W70" s="38" t="s">
        <v>83</v>
      </c>
      <c r="X70" s="155">
        <v>27</v>
      </c>
      <c r="Y70" s="10" t="s">
        <v>1120</v>
      </c>
      <c r="Z70" s="10" t="s">
        <v>76</v>
      </c>
      <c r="AB70" s="10" t="s">
        <v>297</v>
      </c>
      <c r="AC70" s="152">
        <v>0.49354707420804456</v>
      </c>
      <c r="AD70" s="38" t="s">
        <v>84</v>
      </c>
      <c r="AE70" s="10" t="s">
        <v>167</v>
      </c>
      <c r="AF70" s="152">
        <v>0.48350544346455127</v>
      </c>
      <c r="AG70" s="10"/>
    </row>
    <row r="71" spans="2:33" x14ac:dyDescent="0.2">
      <c r="B71" s="141"/>
      <c r="D71" s="10" t="s">
        <v>204</v>
      </c>
      <c r="E71" s="135" t="s">
        <v>205</v>
      </c>
      <c r="F71" s="135">
        <v>-0.77360220000000002</v>
      </c>
      <c r="G71" s="112">
        <v>100723</v>
      </c>
      <c r="I71" s="88">
        <v>44.633202687435961</v>
      </c>
      <c r="J71" s="10" t="s">
        <v>74</v>
      </c>
      <c r="K71" s="83">
        <v>0.04</v>
      </c>
      <c r="L71" s="10" t="s">
        <v>74</v>
      </c>
      <c r="M71" s="10" t="s">
        <v>75</v>
      </c>
      <c r="N71" s="10" t="s">
        <v>1077</v>
      </c>
      <c r="P71" s="10" t="s">
        <v>1113</v>
      </c>
      <c r="Q71" s="10" t="s">
        <v>71</v>
      </c>
      <c r="R71" s="10" t="s">
        <v>82</v>
      </c>
      <c r="S71" s="10" t="s">
        <v>76</v>
      </c>
      <c r="U71" s="15" t="s">
        <v>82</v>
      </c>
      <c r="V71" s="38"/>
      <c r="W71" s="38" t="s">
        <v>83</v>
      </c>
      <c r="X71" s="155">
        <v>18</v>
      </c>
      <c r="Y71" s="10" t="s">
        <v>1120</v>
      </c>
      <c r="Z71" s="10" t="s">
        <v>76</v>
      </c>
      <c r="AB71" s="10" t="s">
        <v>113</v>
      </c>
      <c r="AC71" s="152">
        <v>0.96978358111930618</v>
      </c>
      <c r="AD71" s="38" t="s">
        <v>84</v>
      </c>
      <c r="AE71" s="10" t="s">
        <v>163</v>
      </c>
      <c r="AF71" s="152">
        <v>3.0216418880693777E-2</v>
      </c>
      <c r="AG71" s="10"/>
    </row>
    <row r="72" spans="2:33" x14ac:dyDescent="0.2">
      <c r="B72" s="141"/>
      <c r="D72" s="10" t="s">
        <v>206</v>
      </c>
      <c r="E72" s="135" t="s">
        <v>207</v>
      </c>
      <c r="F72" s="135">
        <v>0.61087192000000001</v>
      </c>
      <c r="G72" s="112">
        <v>102511</v>
      </c>
      <c r="I72" s="88">
        <v>99.615499519064016</v>
      </c>
      <c r="J72" s="10" t="s">
        <v>74</v>
      </c>
      <c r="K72" s="83">
        <v>0.03</v>
      </c>
      <c r="L72" s="10" t="s">
        <v>74</v>
      </c>
      <c r="M72" s="10" t="s">
        <v>75</v>
      </c>
      <c r="N72" s="10" t="s">
        <v>1114</v>
      </c>
      <c r="P72" s="10" t="s">
        <v>1113</v>
      </c>
      <c r="Q72" s="10" t="s">
        <v>82</v>
      </c>
      <c r="R72" s="10" t="s">
        <v>82</v>
      </c>
      <c r="S72" s="10" t="s">
        <v>76</v>
      </c>
      <c r="U72" s="15" t="s">
        <v>82</v>
      </c>
      <c r="V72" s="38"/>
      <c r="W72" s="38" t="s">
        <v>83</v>
      </c>
      <c r="X72" s="155">
        <v>18</v>
      </c>
      <c r="Y72" s="10" t="s">
        <v>1120</v>
      </c>
      <c r="Z72" s="10" t="s">
        <v>76</v>
      </c>
      <c r="AB72" s="10" t="s">
        <v>183</v>
      </c>
      <c r="AC72" s="152">
        <v>0.4982433057045067</v>
      </c>
      <c r="AD72" s="15" t="s">
        <v>84</v>
      </c>
      <c r="AE72" s="10" t="s">
        <v>72</v>
      </c>
      <c r="AF72" s="152">
        <v>0.27553397929775708</v>
      </c>
      <c r="AG72" s="10"/>
    </row>
    <row r="73" spans="2:33" x14ac:dyDescent="0.2">
      <c r="B73" s="141"/>
      <c r="D73" s="10" t="s">
        <v>208</v>
      </c>
      <c r="E73" s="135" t="s">
        <v>209</v>
      </c>
      <c r="F73" s="135">
        <v>0.72629500000000002</v>
      </c>
      <c r="G73" s="112">
        <v>102287</v>
      </c>
      <c r="I73" s="88">
        <v>67.220587432080038</v>
      </c>
      <c r="J73" s="10" t="s">
        <v>74</v>
      </c>
      <c r="K73" s="83">
        <v>0.04</v>
      </c>
      <c r="L73" s="10" t="s">
        <v>74</v>
      </c>
      <c r="M73" s="10" t="s">
        <v>75</v>
      </c>
      <c r="N73" s="10" t="s">
        <v>1114</v>
      </c>
      <c r="P73" s="10" t="s">
        <v>1113</v>
      </c>
      <c r="Q73" s="10" t="s">
        <v>71</v>
      </c>
      <c r="R73" s="10" t="s">
        <v>82</v>
      </c>
      <c r="S73" s="10" t="s">
        <v>76</v>
      </c>
      <c r="U73" s="15" t="s">
        <v>82</v>
      </c>
      <c r="V73" s="38"/>
      <c r="W73" s="38" t="s">
        <v>83</v>
      </c>
      <c r="X73" s="155">
        <v>18</v>
      </c>
      <c r="Y73" s="10" t="s">
        <v>1120</v>
      </c>
      <c r="Z73" s="10" t="s">
        <v>76</v>
      </c>
      <c r="AB73" s="10" t="s">
        <v>72</v>
      </c>
      <c r="AC73" s="152">
        <v>0.86132702123126814</v>
      </c>
      <c r="AD73" s="15" t="s">
        <v>84</v>
      </c>
      <c r="AE73" s="10" t="s">
        <v>183</v>
      </c>
      <c r="AF73" s="152">
        <v>0.11056192761493626</v>
      </c>
      <c r="AG73" s="10"/>
    </row>
    <row r="74" spans="2:33" x14ac:dyDescent="0.2">
      <c r="B74" s="141"/>
      <c r="D74" s="10" t="s">
        <v>210</v>
      </c>
      <c r="E74" s="135" t="s">
        <v>211</v>
      </c>
      <c r="F74" s="135">
        <v>-0.65930639999999996</v>
      </c>
      <c r="G74" s="112">
        <v>101468</v>
      </c>
      <c r="I74" s="88">
        <v>575.04785456815603</v>
      </c>
      <c r="J74" s="10" t="s">
        <v>74</v>
      </c>
      <c r="K74" s="83">
        <v>0.05</v>
      </c>
      <c r="L74" s="10" t="s">
        <v>74</v>
      </c>
      <c r="M74" s="10" t="s">
        <v>75</v>
      </c>
      <c r="N74" s="10" t="s">
        <v>1114</v>
      </c>
      <c r="P74" s="10" t="s">
        <v>1113</v>
      </c>
      <c r="Q74" s="10" t="s">
        <v>71</v>
      </c>
      <c r="R74" s="10" t="s">
        <v>82</v>
      </c>
      <c r="S74" s="10" t="s">
        <v>76</v>
      </c>
      <c r="U74" s="15" t="s">
        <v>82</v>
      </c>
      <c r="V74" s="38"/>
      <c r="W74" s="38" t="s">
        <v>83</v>
      </c>
      <c r="X74" s="155">
        <v>27</v>
      </c>
      <c r="Y74" s="10" t="s">
        <v>1120</v>
      </c>
      <c r="Z74" s="10" t="s">
        <v>76</v>
      </c>
      <c r="AB74" s="10" t="s">
        <v>163</v>
      </c>
      <c r="AC74" s="152">
        <v>0.86918974273745653</v>
      </c>
      <c r="AD74" s="15" t="s">
        <v>84</v>
      </c>
      <c r="AE74" s="10" t="s">
        <v>113</v>
      </c>
      <c r="AF74" s="152">
        <v>0.12209962885671825</v>
      </c>
      <c r="AG74" s="10"/>
    </row>
    <row r="75" spans="2:33" x14ac:dyDescent="0.2">
      <c r="B75" s="141"/>
      <c r="D75" s="10" t="s">
        <v>212</v>
      </c>
      <c r="E75" s="135" t="s">
        <v>213</v>
      </c>
      <c r="F75" s="135">
        <v>-1.648117E-2</v>
      </c>
      <c r="G75" s="112">
        <v>103158</v>
      </c>
      <c r="I75" s="88">
        <v>240.80564161562728</v>
      </c>
      <c r="J75" s="10" t="s">
        <v>74</v>
      </c>
      <c r="K75" s="83">
        <v>0.04</v>
      </c>
      <c r="L75" s="10" t="s">
        <v>74</v>
      </c>
      <c r="M75" s="10" t="s">
        <v>75</v>
      </c>
      <c r="N75" s="10" t="s">
        <v>1114</v>
      </c>
      <c r="P75" s="10" t="s">
        <v>1113</v>
      </c>
      <c r="Q75" s="10" t="s">
        <v>71</v>
      </c>
      <c r="R75" s="10" t="s">
        <v>82</v>
      </c>
      <c r="S75" s="10" t="s">
        <v>76</v>
      </c>
      <c r="U75" s="15" t="s">
        <v>82</v>
      </c>
      <c r="V75" s="38"/>
      <c r="W75" s="38" t="s">
        <v>83</v>
      </c>
      <c r="X75" s="155">
        <v>27</v>
      </c>
      <c r="Y75" s="10" t="s">
        <v>1124</v>
      </c>
      <c r="Z75" s="10" t="s">
        <v>76</v>
      </c>
      <c r="AB75" s="10" t="s">
        <v>169</v>
      </c>
      <c r="AC75" s="152">
        <v>0.84479598275418766</v>
      </c>
      <c r="AD75" s="15" t="s">
        <v>84</v>
      </c>
      <c r="AE75" s="10" t="s">
        <v>183</v>
      </c>
      <c r="AF75" s="152">
        <v>0.13977876395086733</v>
      </c>
      <c r="AG75" s="10"/>
    </row>
    <row r="76" spans="2:33" x14ac:dyDescent="0.2">
      <c r="B76" s="141"/>
      <c r="D76" s="10" t="s">
        <v>214</v>
      </c>
      <c r="E76" s="135" t="s">
        <v>215</v>
      </c>
      <c r="F76" s="135">
        <v>-0.90012360000000002</v>
      </c>
      <c r="G76" s="112">
        <v>103117</v>
      </c>
      <c r="I76" s="88">
        <v>134.61255871203241</v>
      </c>
      <c r="J76" s="10" t="s">
        <v>74</v>
      </c>
      <c r="K76" s="83">
        <v>0.04</v>
      </c>
      <c r="L76" s="10" t="s">
        <v>74</v>
      </c>
      <c r="M76" s="10" t="s">
        <v>75</v>
      </c>
      <c r="N76" s="10" t="s">
        <v>1114</v>
      </c>
      <c r="P76" s="10" t="s">
        <v>1113</v>
      </c>
      <c r="Q76" s="10" t="s">
        <v>71</v>
      </c>
      <c r="R76" s="10" t="s">
        <v>82</v>
      </c>
      <c r="S76" s="10" t="s">
        <v>76</v>
      </c>
      <c r="U76" s="15" t="s">
        <v>82</v>
      </c>
      <c r="V76" s="38"/>
      <c r="W76" s="38" t="s">
        <v>83</v>
      </c>
      <c r="X76" s="155">
        <v>27</v>
      </c>
      <c r="Y76" s="10" t="s">
        <v>1120</v>
      </c>
      <c r="Z76" s="10" t="s">
        <v>76</v>
      </c>
      <c r="AB76" s="10" t="s">
        <v>113</v>
      </c>
      <c r="AC76" s="152">
        <v>0.97909423540952811</v>
      </c>
      <c r="AD76" s="15" t="s">
        <v>84</v>
      </c>
      <c r="AE76" s="10" t="s">
        <v>297</v>
      </c>
      <c r="AF76" s="152">
        <v>2.0905764590471852E-2</v>
      </c>
      <c r="AG76" s="10"/>
    </row>
    <row r="77" spans="2:33" x14ac:dyDescent="0.2">
      <c r="B77" s="141"/>
      <c r="D77" s="10" t="s">
        <v>216</v>
      </c>
      <c r="E77" s="135" t="s">
        <v>217</v>
      </c>
      <c r="F77" s="135">
        <v>-0.50652019999999998</v>
      </c>
      <c r="G77" s="112">
        <v>101022</v>
      </c>
      <c r="I77" s="88">
        <v>76.486551527693067</v>
      </c>
      <c r="J77" s="10" t="s">
        <v>74</v>
      </c>
      <c r="K77" s="83">
        <v>0.02</v>
      </c>
      <c r="L77" s="10" t="s">
        <v>74</v>
      </c>
      <c r="M77" s="10" t="s">
        <v>75</v>
      </c>
      <c r="N77" s="10" t="s">
        <v>1114</v>
      </c>
      <c r="P77" s="10" t="s">
        <v>1113</v>
      </c>
      <c r="Q77" s="10" t="s">
        <v>82</v>
      </c>
      <c r="R77" s="10" t="s">
        <v>82</v>
      </c>
      <c r="S77" s="10" t="s">
        <v>76</v>
      </c>
      <c r="U77" s="15" t="s">
        <v>82</v>
      </c>
      <c r="V77" s="38"/>
      <c r="W77" s="38" t="s">
        <v>83</v>
      </c>
      <c r="X77" s="155">
        <v>18</v>
      </c>
      <c r="Y77" s="10" t="s">
        <v>1120</v>
      </c>
      <c r="Z77" s="10" t="s">
        <v>76</v>
      </c>
      <c r="AB77" s="10" t="s">
        <v>163</v>
      </c>
      <c r="AC77" s="152">
        <v>0.71451452048404984</v>
      </c>
      <c r="AD77" s="15" t="s">
        <v>84</v>
      </c>
      <c r="AE77" s="10" t="s">
        <v>169</v>
      </c>
      <c r="AF77" s="152">
        <v>0.23191721718720965</v>
      </c>
      <c r="AG77" s="10"/>
    </row>
    <row r="78" spans="2:33" x14ac:dyDescent="0.2">
      <c r="B78" s="141"/>
      <c r="D78" s="10" t="s">
        <v>218</v>
      </c>
      <c r="E78" s="135" t="s">
        <v>219</v>
      </c>
      <c r="F78" s="135">
        <v>-1.6127562</v>
      </c>
      <c r="G78" s="112">
        <v>101055</v>
      </c>
      <c r="I78" s="88">
        <v>83.736614733817333</v>
      </c>
      <c r="J78" s="10" t="s">
        <v>74</v>
      </c>
      <c r="K78" s="83">
        <v>3.5000000000000003E-2</v>
      </c>
      <c r="L78" s="10" t="s">
        <v>74</v>
      </c>
      <c r="M78" s="10" t="s">
        <v>75</v>
      </c>
      <c r="N78" s="10" t="s">
        <v>249</v>
      </c>
      <c r="P78" s="10" t="s">
        <v>1113</v>
      </c>
      <c r="Q78" s="10" t="s">
        <v>71</v>
      </c>
      <c r="R78" s="10" t="s">
        <v>82</v>
      </c>
      <c r="S78" s="10" t="s">
        <v>76</v>
      </c>
      <c r="U78" s="15" t="s">
        <v>82</v>
      </c>
      <c r="V78" s="38"/>
      <c r="W78" s="38" t="s">
        <v>83</v>
      </c>
      <c r="X78" s="155">
        <v>27</v>
      </c>
      <c r="Y78" s="10" t="s">
        <v>1120</v>
      </c>
      <c r="Z78" s="10" t="s">
        <v>76</v>
      </c>
      <c r="AB78" s="10" t="s">
        <v>167</v>
      </c>
      <c r="AC78" s="152">
        <v>0.6205822887955027</v>
      </c>
      <c r="AD78" s="15" t="s">
        <v>84</v>
      </c>
      <c r="AE78" s="10" t="s">
        <v>297</v>
      </c>
      <c r="AF78" s="152">
        <v>0.37173942566837348</v>
      </c>
      <c r="AG78" s="10"/>
    </row>
    <row r="79" spans="2:33" x14ac:dyDescent="0.2">
      <c r="B79" s="141"/>
      <c r="D79" s="10" t="s">
        <v>220</v>
      </c>
      <c r="E79" s="135" t="s">
        <v>221</v>
      </c>
      <c r="F79" s="135">
        <v>5.4292200000000002E-3</v>
      </c>
      <c r="G79" s="112">
        <v>101662</v>
      </c>
      <c r="I79" s="88">
        <v>318.96790163806696</v>
      </c>
      <c r="J79" s="10" t="s">
        <v>74</v>
      </c>
      <c r="K79" s="83">
        <v>2.1000000000000001E-2</v>
      </c>
      <c r="L79" s="10" t="s">
        <v>74</v>
      </c>
      <c r="M79" s="10" t="s">
        <v>75</v>
      </c>
      <c r="N79" s="10" t="s">
        <v>1117</v>
      </c>
      <c r="P79" s="10" t="s">
        <v>1113</v>
      </c>
      <c r="Q79" s="10" t="s">
        <v>71</v>
      </c>
      <c r="R79" s="10" t="s">
        <v>82</v>
      </c>
      <c r="S79" s="10" t="s">
        <v>76</v>
      </c>
      <c r="U79" s="15" t="s">
        <v>82</v>
      </c>
      <c r="V79" s="38"/>
      <c r="W79" s="38" t="s">
        <v>83</v>
      </c>
      <c r="X79" s="155">
        <v>9</v>
      </c>
      <c r="Y79" s="10" t="s">
        <v>1120</v>
      </c>
      <c r="Z79" s="10" t="s">
        <v>76</v>
      </c>
      <c r="AB79" s="10" t="s">
        <v>222</v>
      </c>
      <c r="AC79" s="152">
        <v>0.988391729070211</v>
      </c>
      <c r="AD79" s="15" t="s">
        <v>84</v>
      </c>
      <c r="AE79" s="10" t="s">
        <v>169</v>
      </c>
      <c r="AF79" s="152">
        <v>1.1608270929788982E-2</v>
      </c>
      <c r="AG79" s="10"/>
    </row>
    <row r="80" spans="2:33" x14ac:dyDescent="0.2">
      <c r="B80" s="141"/>
      <c r="D80" s="10" t="s">
        <v>223</v>
      </c>
      <c r="E80" s="135" t="s">
        <v>224</v>
      </c>
      <c r="F80" s="135">
        <v>0.88828512999999998</v>
      </c>
      <c r="G80" s="112">
        <v>102466</v>
      </c>
      <c r="I80" s="88">
        <v>70.353158478076665</v>
      </c>
      <c r="J80" s="10" t="s">
        <v>74</v>
      </c>
      <c r="K80" s="83">
        <v>0.04</v>
      </c>
      <c r="L80" s="10" t="s">
        <v>74</v>
      </c>
      <c r="M80" s="10" t="s">
        <v>75</v>
      </c>
      <c r="N80" s="10" t="s">
        <v>1077</v>
      </c>
      <c r="P80" s="10" t="s">
        <v>1061</v>
      </c>
      <c r="Q80" s="10" t="s">
        <v>82</v>
      </c>
      <c r="R80" s="10" t="s">
        <v>82</v>
      </c>
      <c r="S80" s="10" t="s">
        <v>76</v>
      </c>
      <c r="U80" s="15" t="s">
        <v>82</v>
      </c>
      <c r="V80" s="38"/>
      <c r="W80" s="38" t="s">
        <v>83</v>
      </c>
      <c r="X80" s="155">
        <v>18</v>
      </c>
      <c r="Y80" s="10" t="s">
        <v>1120</v>
      </c>
      <c r="Z80" s="10" t="s">
        <v>76</v>
      </c>
      <c r="AB80" s="10" t="s">
        <v>72</v>
      </c>
      <c r="AC80" s="152">
        <v>1</v>
      </c>
      <c r="AD80" s="15" t="s">
        <v>84</v>
      </c>
      <c r="AE80" s="10"/>
      <c r="AF80" s="152"/>
      <c r="AG80" s="10"/>
    </row>
    <row r="81" spans="2:33" x14ac:dyDescent="0.2">
      <c r="B81" s="141"/>
      <c r="D81" s="10" t="s">
        <v>225</v>
      </c>
      <c r="E81" s="135" t="s">
        <v>226</v>
      </c>
      <c r="F81" s="135">
        <v>-1.5596413</v>
      </c>
      <c r="G81" s="112">
        <v>102223</v>
      </c>
      <c r="I81" s="88">
        <v>78.688653251349407</v>
      </c>
      <c r="J81" s="10" t="s">
        <v>74</v>
      </c>
      <c r="K81" s="83">
        <v>2.5999999999999999E-2</v>
      </c>
      <c r="L81" s="10" t="s">
        <v>74</v>
      </c>
      <c r="M81" s="10" t="s">
        <v>75</v>
      </c>
      <c r="N81" s="10" t="s">
        <v>1115</v>
      </c>
      <c r="P81" s="10" t="s">
        <v>1113</v>
      </c>
      <c r="Q81" s="10" t="s">
        <v>71</v>
      </c>
      <c r="R81" s="10" t="s">
        <v>82</v>
      </c>
      <c r="S81" s="10" t="s">
        <v>76</v>
      </c>
      <c r="U81" s="15" t="s">
        <v>82</v>
      </c>
      <c r="V81" s="38"/>
      <c r="W81" s="38" t="s">
        <v>83</v>
      </c>
      <c r="X81" s="155">
        <v>27</v>
      </c>
      <c r="Y81" s="10" t="s">
        <v>1120</v>
      </c>
      <c r="Z81" s="10" t="s">
        <v>76</v>
      </c>
      <c r="AB81" s="10" t="s">
        <v>297</v>
      </c>
      <c r="AC81" s="152">
        <v>0.81811084774987441</v>
      </c>
      <c r="AD81" s="15" t="s">
        <v>84</v>
      </c>
      <c r="AE81" s="10" t="s">
        <v>113</v>
      </c>
      <c r="AF81" s="152">
        <v>0.18188915225012561</v>
      </c>
      <c r="AG81" s="10"/>
    </row>
    <row r="82" spans="2:33" x14ac:dyDescent="0.2">
      <c r="B82" s="141"/>
      <c r="D82" s="10" t="s">
        <v>227</v>
      </c>
      <c r="E82" s="135" t="s">
        <v>228</v>
      </c>
      <c r="F82" s="135">
        <v>1.17102744</v>
      </c>
      <c r="G82" s="112">
        <v>100070</v>
      </c>
      <c r="I82" s="88">
        <v>997.89613747009821</v>
      </c>
      <c r="J82" s="10" t="s">
        <v>74</v>
      </c>
      <c r="K82" s="83">
        <v>4.1000000000000002E-2</v>
      </c>
      <c r="L82" s="10" t="s">
        <v>74</v>
      </c>
      <c r="M82" s="10" t="s">
        <v>75</v>
      </c>
      <c r="N82" s="10" t="s">
        <v>1115</v>
      </c>
      <c r="P82" s="10" t="s">
        <v>1113</v>
      </c>
      <c r="Q82" s="10" t="s">
        <v>71</v>
      </c>
      <c r="R82" s="10" t="s">
        <v>82</v>
      </c>
      <c r="S82" s="10" t="s">
        <v>76</v>
      </c>
      <c r="U82" s="15" t="s">
        <v>82</v>
      </c>
      <c r="V82" s="38"/>
      <c r="W82" s="38" t="s">
        <v>83</v>
      </c>
      <c r="X82" s="155">
        <v>27</v>
      </c>
      <c r="Y82" s="10" t="s">
        <v>1120</v>
      </c>
      <c r="Z82" s="10" t="s">
        <v>76</v>
      </c>
      <c r="AB82" s="10" t="s">
        <v>117</v>
      </c>
      <c r="AC82" s="152">
        <v>0.76398154110994132</v>
      </c>
      <c r="AD82" s="15" t="s">
        <v>84</v>
      </c>
      <c r="AE82" s="10" t="s">
        <v>72</v>
      </c>
      <c r="AF82" s="152">
        <v>0.19340008708551804</v>
      </c>
      <c r="AG82" s="10"/>
    </row>
    <row r="83" spans="2:33" x14ac:dyDescent="0.2">
      <c r="B83" s="141"/>
      <c r="D83" s="10" t="s">
        <v>229</v>
      </c>
      <c r="E83" s="135" t="s">
        <v>230</v>
      </c>
      <c r="F83" s="135">
        <v>-1.5644239</v>
      </c>
      <c r="G83" s="112">
        <v>102201</v>
      </c>
      <c r="I83" s="88">
        <v>1280.1696959718026</v>
      </c>
      <c r="J83" s="10" t="s">
        <v>74</v>
      </c>
      <c r="K83" s="83">
        <v>0.06</v>
      </c>
      <c r="L83" s="10" t="s">
        <v>74</v>
      </c>
      <c r="M83" s="10" t="s">
        <v>75</v>
      </c>
      <c r="N83" s="10" t="s">
        <v>249</v>
      </c>
      <c r="P83" s="10" t="s">
        <v>1113</v>
      </c>
      <c r="Q83" s="10" t="s">
        <v>71</v>
      </c>
      <c r="R83" s="10" t="s">
        <v>82</v>
      </c>
      <c r="S83" s="10" t="s">
        <v>76</v>
      </c>
      <c r="U83" s="15" t="s">
        <v>82</v>
      </c>
      <c r="V83" s="38"/>
      <c r="W83" s="38" t="s">
        <v>83</v>
      </c>
      <c r="X83" s="155">
        <v>27</v>
      </c>
      <c r="Y83" s="10" t="s">
        <v>1120</v>
      </c>
      <c r="Z83" s="10" t="s">
        <v>76</v>
      </c>
      <c r="AB83" s="10" t="s">
        <v>297</v>
      </c>
      <c r="AC83" s="152">
        <v>0.98816865494534778</v>
      </c>
      <c r="AD83" s="15" t="s">
        <v>84</v>
      </c>
      <c r="AE83" s="10" t="s">
        <v>113</v>
      </c>
      <c r="AF83" s="152">
        <v>1.1300215657990335E-2</v>
      </c>
      <c r="AG83" s="10"/>
    </row>
    <row r="84" spans="2:33" x14ac:dyDescent="0.2">
      <c r="B84" s="141"/>
      <c r="D84" s="10" t="s">
        <v>231</v>
      </c>
      <c r="E84" s="135" t="s">
        <v>232</v>
      </c>
      <c r="F84" s="135">
        <v>-1.4487110000000001</v>
      </c>
      <c r="G84" s="112">
        <v>100368</v>
      </c>
      <c r="I84" s="88">
        <v>3416.3922593508305</v>
      </c>
      <c r="J84" s="10" t="s">
        <v>74</v>
      </c>
      <c r="K84" s="83">
        <v>0.03</v>
      </c>
      <c r="L84" s="10" t="s">
        <v>74</v>
      </c>
      <c r="M84" s="10" t="s">
        <v>75</v>
      </c>
      <c r="N84" s="10" t="s">
        <v>249</v>
      </c>
      <c r="P84" s="10" t="s">
        <v>1061</v>
      </c>
      <c r="Q84" s="10" t="s">
        <v>82</v>
      </c>
      <c r="R84" s="10" t="s">
        <v>71</v>
      </c>
      <c r="S84" s="10" t="s">
        <v>76</v>
      </c>
      <c r="U84" s="15" t="s">
        <v>71</v>
      </c>
      <c r="V84" s="10">
        <v>103264</v>
      </c>
      <c r="W84" s="38" t="s">
        <v>89</v>
      </c>
      <c r="X84" s="155">
        <v>27</v>
      </c>
      <c r="Y84" s="10"/>
      <c r="Z84" s="10" t="s">
        <v>76</v>
      </c>
      <c r="AB84" s="10" t="s">
        <v>78</v>
      </c>
      <c r="AC84" s="84">
        <v>1</v>
      </c>
      <c r="AD84" s="10" t="s">
        <v>79</v>
      </c>
      <c r="AE84" s="38"/>
      <c r="AF84" s="10"/>
      <c r="AG84" s="10"/>
    </row>
    <row r="85" spans="2:33" x14ac:dyDescent="0.2">
      <c r="B85" s="141"/>
      <c r="D85" s="10" t="s">
        <v>233</v>
      </c>
      <c r="E85" s="135" t="s">
        <v>234</v>
      </c>
      <c r="F85" s="135">
        <v>1.3119338300000001</v>
      </c>
      <c r="G85" s="112">
        <v>100544</v>
      </c>
      <c r="I85" s="88">
        <v>90.03375313707852</v>
      </c>
      <c r="J85" s="10" t="s">
        <v>74</v>
      </c>
      <c r="K85" s="83">
        <v>2.1999999999999999E-2</v>
      </c>
      <c r="L85" s="10" t="s">
        <v>74</v>
      </c>
      <c r="M85" s="10" t="s">
        <v>75</v>
      </c>
      <c r="N85" s="10" t="s">
        <v>1077</v>
      </c>
      <c r="P85" s="10" t="s">
        <v>1061</v>
      </c>
      <c r="Q85" s="10" t="s">
        <v>82</v>
      </c>
      <c r="R85" s="10" t="s">
        <v>82</v>
      </c>
      <c r="S85" s="10" t="s">
        <v>76</v>
      </c>
      <c r="U85" s="15" t="s">
        <v>82</v>
      </c>
      <c r="V85" s="38"/>
      <c r="W85" s="38" t="s">
        <v>83</v>
      </c>
      <c r="X85" s="155">
        <v>13.5</v>
      </c>
      <c r="Y85" s="10" t="s">
        <v>1120</v>
      </c>
      <c r="Z85" s="10" t="s">
        <v>76</v>
      </c>
      <c r="AB85" s="10" t="s">
        <v>117</v>
      </c>
      <c r="AC85" s="152">
        <v>0.86711485496016494</v>
      </c>
      <c r="AD85" s="15" t="s">
        <v>84</v>
      </c>
      <c r="AE85" s="10" t="s">
        <v>72</v>
      </c>
      <c r="AF85" s="152">
        <v>0.12513034778896839</v>
      </c>
      <c r="AG85" s="10"/>
    </row>
    <row r="86" spans="2:33" x14ac:dyDescent="0.2">
      <c r="B86" s="141"/>
      <c r="D86" s="10" t="s">
        <v>235</v>
      </c>
      <c r="E86" s="135" t="s">
        <v>236</v>
      </c>
      <c r="F86" s="135">
        <v>-1.3047512999999999</v>
      </c>
      <c r="G86" s="112">
        <v>100665</v>
      </c>
      <c r="I86" s="88">
        <v>1018.3975830553458</v>
      </c>
      <c r="J86" s="10" t="s">
        <v>74</v>
      </c>
      <c r="K86" s="83">
        <v>0.06</v>
      </c>
      <c r="L86" s="10" t="s">
        <v>74</v>
      </c>
      <c r="M86" s="10" t="s">
        <v>75</v>
      </c>
      <c r="N86" s="10" t="s">
        <v>1115</v>
      </c>
      <c r="P86" s="10" t="s">
        <v>1113</v>
      </c>
      <c r="Q86" s="10" t="s">
        <v>71</v>
      </c>
      <c r="R86" s="10" t="s">
        <v>82</v>
      </c>
      <c r="S86" s="10" t="s">
        <v>76</v>
      </c>
      <c r="U86" s="15" t="s">
        <v>82</v>
      </c>
      <c r="V86" s="38"/>
      <c r="W86" s="38" t="s">
        <v>83</v>
      </c>
      <c r="X86" s="155">
        <v>27</v>
      </c>
      <c r="Y86" s="10" t="s">
        <v>1120</v>
      </c>
      <c r="Z86" s="10" t="s">
        <v>76</v>
      </c>
      <c r="AB86" s="10" t="s">
        <v>297</v>
      </c>
      <c r="AC86" s="152">
        <v>0.55903477290604775</v>
      </c>
      <c r="AD86" s="15" t="s">
        <v>84</v>
      </c>
      <c r="AE86" s="10" t="s">
        <v>113</v>
      </c>
      <c r="AF86" s="152">
        <v>0.26588046978431196</v>
      </c>
      <c r="AG86" s="10"/>
    </row>
    <row r="87" spans="2:33" x14ac:dyDescent="0.2">
      <c r="B87" s="141"/>
      <c r="D87" s="10" t="s">
        <v>237</v>
      </c>
      <c r="E87" s="135" t="s">
        <v>238</v>
      </c>
      <c r="F87" s="135">
        <v>0.62788502000000002</v>
      </c>
      <c r="G87" s="112">
        <v>100710</v>
      </c>
      <c r="I87" s="88">
        <v>5763.2120786399018</v>
      </c>
      <c r="J87" s="10" t="s">
        <v>74</v>
      </c>
      <c r="K87" s="83">
        <v>0.03</v>
      </c>
      <c r="L87" s="10" t="s">
        <v>74</v>
      </c>
      <c r="M87" s="10" t="s">
        <v>75</v>
      </c>
      <c r="N87" s="10" t="s">
        <v>249</v>
      </c>
      <c r="P87" s="10" t="s">
        <v>1113</v>
      </c>
      <c r="Q87" s="10" t="s">
        <v>71</v>
      </c>
      <c r="R87" s="10" t="s">
        <v>82</v>
      </c>
      <c r="S87" s="10" t="s">
        <v>76</v>
      </c>
      <c r="U87" s="15" t="s">
        <v>71</v>
      </c>
      <c r="V87" s="10">
        <v>107424</v>
      </c>
      <c r="W87" s="38" t="s">
        <v>77</v>
      </c>
      <c r="X87" s="155">
        <v>27</v>
      </c>
      <c r="Y87" s="10"/>
      <c r="Z87" s="10" t="s">
        <v>76</v>
      </c>
      <c r="AB87" s="10" t="s">
        <v>78</v>
      </c>
      <c r="AC87" s="84">
        <v>1</v>
      </c>
      <c r="AD87" s="10" t="s">
        <v>79</v>
      </c>
      <c r="AE87" s="38"/>
      <c r="AF87" s="10"/>
      <c r="AG87" s="10"/>
    </row>
    <row r="88" spans="2:33" x14ac:dyDescent="0.2">
      <c r="B88" s="141"/>
      <c r="D88" s="10" t="s">
        <v>239</v>
      </c>
      <c r="E88" s="135" t="s">
        <v>240</v>
      </c>
      <c r="F88" s="135">
        <v>7.9220789999999999E-2</v>
      </c>
      <c r="G88" s="112">
        <v>101776</v>
      </c>
      <c r="I88" s="88">
        <v>116.17420638689627</v>
      </c>
      <c r="J88" s="10" t="s">
        <v>74</v>
      </c>
      <c r="K88" s="83">
        <v>0.04</v>
      </c>
      <c r="L88" s="10" t="s">
        <v>74</v>
      </c>
      <c r="M88" s="10" t="s">
        <v>75</v>
      </c>
      <c r="N88" s="10" t="s">
        <v>1114</v>
      </c>
      <c r="P88" s="10" t="s">
        <v>1113</v>
      </c>
      <c r="Q88" s="10" t="s">
        <v>71</v>
      </c>
      <c r="R88" s="10" t="s">
        <v>82</v>
      </c>
      <c r="S88" s="10" t="s">
        <v>76</v>
      </c>
      <c r="U88" s="15" t="s">
        <v>82</v>
      </c>
      <c r="V88" s="38"/>
      <c r="W88" s="38" t="s">
        <v>83</v>
      </c>
      <c r="X88" s="155">
        <v>18</v>
      </c>
      <c r="Y88" s="10" t="s">
        <v>1120</v>
      </c>
      <c r="Z88" s="10" t="s">
        <v>76</v>
      </c>
      <c r="AB88" s="10" t="s">
        <v>178</v>
      </c>
      <c r="AC88" s="152">
        <v>0.87735427870746996</v>
      </c>
      <c r="AD88" s="15" t="s">
        <v>84</v>
      </c>
      <c r="AE88" s="10" t="s">
        <v>169</v>
      </c>
      <c r="AF88" s="152">
        <v>9.2002845950151513E-2</v>
      </c>
      <c r="AG88" s="10"/>
    </row>
    <row r="89" spans="2:33" x14ac:dyDescent="0.2">
      <c r="B89" s="141"/>
      <c r="D89" s="10" t="s">
        <v>241</v>
      </c>
      <c r="E89" s="135" t="s">
        <v>242</v>
      </c>
      <c r="F89" s="135">
        <v>-1.1580547999999999</v>
      </c>
      <c r="G89" s="112">
        <v>101574</v>
      </c>
      <c r="I89" s="88">
        <v>104.21261918527455</v>
      </c>
      <c r="J89" s="10" t="s">
        <v>74</v>
      </c>
      <c r="K89" s="83">
        <v>0.03</v>
      </c>
      <c r="L89" s="10" t="s">
        <v>74</v>
      </c>
      <c r="M89" s="10" t="s">
        <v>75</v>
      </c>
      <c r="N89" s="10" t="s">
        <v>249</v>
      </c>
      <c r="P89" s="10" t="s">
        <v>1113</v>
      </c>
      <c r="Q89" s="10" t="s">
        <v>82</v>
      </c>
      <c r="R89" s="10" t="s">
        <v>82</v>
      </c>
      <c r="S89" s="10" t="s">
        <v>76</v>
      </c>
      <c r="U89" s="15" t="s">
        <v>82</v>
      </c>
      <c r="V89" s="38"/>
      <c r="W89" s="38" t="s">
        <v>83</v>
      </c>
      <c r="X89" s="155">
        <v>27</v>
      </c>
      <c r="Y89" s="10" t="s">
        <v>1120</v>
      </c>
      <c r="Z89" s="10" t="s">
        <v>76</v>
      </c>
      <c r="AB89" s="10" t="s">
        <v>297</v>
      </c>
      <c r="AC89" s="152">
        <v>0.44062160125347555</v>
      </c>
      <c r="AD89" s="15" t="s">
        <v>84</v>
      </c>
      <c r="AE89" s="10" t="s">
        <v>167</v>
      </c>
      <c r="AF89" s="152">
        <v>0.34114774611247256</v>
      </c>
      <c r="AG89" s="10"/>
    </row>
    <row r="90" spans="2:33" x14ac:dyDescent="0.2">
      <c r="B90" s="141"/>
      <c r="D90" s="10" t="s">
        <v>243</v>
      </c>
      <c r="E90" s="135" t="s">
        <v>244</v>
      </c>
      <c r="F90" s="135">
        <v>0.95172599000000002</v>
      </c>
      <c r="G90" s="112">
        <v>101165</v>
      </c>
      <c r="I90" s="88">
        <v>273.98671717527276</v>
      </c>
      <c r="J90" s="10" t="s">
        <v>74</v>
      </c>
      <c r="K90" s="83">
        <v>7.0000000000000007E-2</v>
      </c>
      <c r="L90" s="10" t="s">
        <v>74</v>
      </c>
      <c r="M90" s="10" t="s">
        <v>75</v>
      </c>
      <c r="N90" s="10" t="s">
        <v>1077</v>
      </c>
      <c r="P90" s="10" t="s">
        <v>1113</v>
      </c>
      <c r="Q90" s="10" t="s">
        <v>71</v>
      </c>
      <c r="R90" s="10" t="s">
        <v>82</v>
      </c>
      <c r="S90" s="10" t="s">
        <v>76</v>
      </c>
      <c r="U90" s="15" t="s">
        <v>82</v>
      </c>
      <c r="V90" s="38"/>
      <c r="W90" s="38" t="s">
        <v>83</v>
      </c>
      <c r="X90" s="155">
        <v>27</v>
      </c>
      <c r="Y90" s="10" t="s">
        <v>1120</v>
      </c>
      <c r="Z90" s="10" t="s">
        <v>76</v>
      </c>
      <c r="AB90" s="10" t="s">
        <v>72</v>
      </c>
      <c r="AC90" s="152">
        <v>0.99335216817445027</v>
      </c>
      <c r="AD90" s="15" t="s">
        <v>84</v>
      </c>
      <c r="AE90" s="10" t="s">
        <v>117</v>
      </c>
      <c r="AF90" s="152">
        <v>6.4431151813632518E-3</v>
      </c>
      <c r="AG90" s="10"/>
    </row>
    <row r="91" spans="2:33" x14ac:dyDescent="0.2">
      <c r="B91" s="141"/>
      <c r="D91" s="10" t="s">
        <v>245</v>
      </c>
      <c r="E91" s="135" t="s">
        <v>246</v>
      </c>
      <c r="F91" s="135">
        <v>-0.14528160000000001</v>
      </c>
      <c r="G91" s="112">
        <v>103106</v>
      </c>
      <c r="I91" s="88">
        <v>82.438306570776163</v>
      </c>
      <c r="J91" s="10" t="s">
        <v>74</v>
      </c>
      <c r="K91" s="83">
        <v>0.04</v>
      </c>
      <c r="L91" s="10" t="s">
        <v>74</v>
      </c>
      <c r="M91" s="10" t="s">
        <v>75</v>
      </c>
      <c r="N91" s="10" t="s">
        <v>1114</v>
      </c>
      <c r="P91" s="10" t="s">
        <v>1113</v>
      </c>
      <c r="Q91" s="10" t="s">
        <v>71</v>
      </c>
      <c r="R91" s="10" t="s">
        <v>82</v>
      </c>
      <c r="S91" s="10" t="s">
        <v>76</v>
      </c>
      <c r="U91" s="15" t="s">
        <v>82</v>
      </c>
      <c r="V91" s="38"/>
      <c r="W91" s="38" t="s">
        <v>83</v>
      </c>
      <c r="X91" s="155">
        <v>27</v>
      </c>
      <c r="Y91" s="10" t="s">
        <v>1120</v>
      </c>
      <c r="Z91" s="10" t="s">
        <v>76</v>
      </c>
      <c r="AB91" s="10" t="s">
        <v>169</v>
      </c>
      <c r="AC91" s="152">
        <v>0.90346051433947128</v>
      </c>
      <c r="AD91" s="15" t="s">
        <v>84</v>
      </c>
      <c r="AE91" s="10" t="s">
        <v>222</v>
      </c>
      <c r="AF91" s="152">
        <v>6.9255825083171033E-2</v>
      </c>
      <c r="AG91" s="10"/>
    </row>
    <row r="92" spans="2:33" x14ac:dyDescent="0.2">
      <c r="B92" s="141"/>
      <c r="D92" s="10" t="s">
        <v>247</v>
      </c>
      <c r="E92" s="135" t="s">
        <v>248</v>
      </c>
      <c r="F92" s="135">
        <v>5.9459900000000003E-2</v>
      </c>
      <c r="G92" s="112">
        <v>108157</v>
      </c>
      <c r="I92" s="88">
        <v>1575.2707043694145</v>
      </c>
      <c r="J92" s="10" t="s">
        <v>74</v>
      </c>
      <c r="K92" s="83">
        <v>0.03</v>
      </c>
      <c r="L92" s="10" t="s">
        <v>74</v>
      </c>
      <c r="M92" s="10" t="s">
        <v>75</v>
      </c>
      <c r="N92" s="10" t="s">
        <v>249</v>
      </c>
      <c r="P92" s="10" t="s">
        <v>1113</v>
      </c>
      <c r="Q92" s="10" t="s">
        <v>71</v>
      </c>
      <c r="R92" s="10" t="s">
        <v>71</v>
      </c>
      <c r="S92" s="10" t="s">
        <v>76</v>
      </c>
      <c r="U92" s="15" t="s">
        <v>82</v>
      </c>
      <c r="V92" s="10"/>
      <c r="W92" s="38" t="s">
        <v>83</v>
      </c>
      <c r="X92" s="155">
        <v>27</v>
      </c>
      <c r="Y92" s="10"/>
      <c r="Z92" s="10" t="s">
        <v>76</v>
      </c>
      <c r="AB92" s="10" t="s">
        <v>250</v>
      </c>
      <c r="AC92" s="152">
        <v>0.9418695949878092</v>
      </c>
      <c r="AD92" s="15" t="s">
        <v>112</v>
      </c>
      <c r="AE92" s="10" t="s">
        <v>180</v>
      </c>
      <c r="AF92" s="152">
        <v>5.8130405012190765E-2</v>
      </c>
      <c r="AG92" s="10"/>
    </row>
    <row r="93" spans="2:33" x14ac:dyDescent="0.2">
      <c r="B93" s="141"/>
      <c r="D93" s="10" t="s">
        <v>251</v>
      </c>
      <c r="E93" s="135" t="s">
        <v>252</v>
      </c>
      <c r="F93" s="135">
        <v>2.2820070000000001E-2</v>
      </c>
      <c r="G93" s="112">
        <v>100387</v>
      </c>
      <c r="I93" s="88">
        <v>78.382497380329369</v>
      </c>
      <c r="J93" s="10" t="s">
        <v>74</v>
      </c>
      <c r="K93" s="83">
        <v>0.04</v>
      </c>
      <c r="L93" s="10" t="s">
        <v>74</v>
      </c>
      <c r="M93" s="10" t="s">
        <v>75</v>
      </c>
      <c r="N93" s="10" t="s">
        <v>1114</v>
      </c>
      <c r="P93" s="10" t="s">
        <v>1113</v>
      </c>
      <c r="Q93" s="10" t="s">
        <v>71</v>
      </c>
      <c r="R93" s="10" t="s">
        <v>82</v>
      </c>
      <c r="S93" s="10" t="s">
        <v>76</v>
      </c>
      <c r="U93" s="15" t="s">
        <v>82</v>
      </c>
      <c r="V93" s="38"/>
      <c r="W93" s="38" t="s">
        <v>83</v>
      </c>
      <c r="X93" s="155">
        <v>27</v>
      </c>
      <c r="Y93" s="10" t="s">
        <v>1124</v>
      </c>
      <c r="Z93" s="10" t="s">
        <v>76</v>
      </c>
      <c r="AB93" s="10" t="s">
        <v>222</v>
      </c>
      <c r="AC93" s="152">
        <v>0.86913657851156101</v>
      </c>
      <c r="AD93" s="15" t="s">
        <v>84</v>
      </c>
      <c r="AE93" s="10" t="s">
        <v>169</v>
      </c>
      <c r="AF93" s="152">
        <v>0.13086342148843905</v>
      </c>
      <c r="AG93" s="10"/>
    </row>
    <row r="94" spans="2:33" x14ac:dyDescent="0.2">
      <c r="B94" s="141"/>
      <c r="D94" s="10" t="s">
        <v>253</v>
      </c>
      <c r="E94" s="135" t="s">
        <v>254</v>
      </c>
      <c r="F94" s="135">
        <v>1.2041165199999999</v>
      </c>
      <c r="G94" s="112">
        <v>101166</v>
      </c>
      <c r="I94" s="88">
        <v>156.99102431732638</v>
      </c>
      <c r="J94" s="10" t="s">
        <v>74</v>
      </c>
      <c r="K94" s="83">
        <v>0.04</v>
      </c>
      <c r="L94" s="10" t="s">
        <v>74</v>
      </c>
      <c r="M94" s="10" t="s">
        <v>75</v>
      </c>
      <c r="N94" s="10" t="s">
        <v>1114</v>
      </c>
      <c r="P94" s="10" t="s">
        <v>1113</v>
      </c>
      <c r="Q94" s="10" t="s">
        <v>71</v>
      </c>
      <c r="R94" s="10" t="s">
        <v>82</v>
      </c>
      <c r="S94" s="10" t="s">
        <v>76</v>
      </c>
      <c r="U94" s="15" t="s">
        <v>82</v>
      </c>
      <c r="V94" s="38"/>
      <c r="W94" s="38" t="s">
        <v>83</v>
      </c>
      <c r="X94" s="155">
        <v>18</v>
      </c>
      <c r="Y94" s="10" t="s">
        <v>1120</v>
      </c>
      <c r="Z94" s="10" t="s">
        <v>76</v>
      </c>
      <c r="AB94" s="10" t="s">
        <v>117</v>
      </c>
      <c r="AC94" s="152">
        <v>0.8789805522749411</v>
      </c>
      <c r="AD94" s="15" t="s">
        <v>84</v>
      </c>
      <c r="AE94" s="10" t="s">
        <v>72</v>
      </c>
      <c r="AF94" s="152">
        <v>0.10343853165503367</v>
      </c>
      <c r="AG94" s="10"/>
    </row>
    <row r="95" spans="2:33" x14ac:dyDescent="0.2">
      <c r="B95" s="141"/>
      <c r="D95" s="10" t="s">
        <v>255</v>
      </c>
      <c r="E95" s="135" t="s">
        <v>256</v>
      </c>
      <c r="F95" s="135">
        <v>0.32965029000000001</v>
      </c>
      <c r="G95" s="112">
        <v>100942</v>
      </c>
      <c r="I95" s="88">
        <v>1200.9888585338495</v>
      </c>
      <c r="J95" s="10" t="s">
        <v>74</v>
      </c>
      <c r="K95" s="83">
        <v>0.06</v>
      </c>
      <c r="L95" s="10" t="s">
        <v>74</v>
      </c>
      <c r="M95" s="10" t="s">
        <v>75</v>
      </c>
      <c r="N95" s="10" t="s">
        <v>249</v>
      </c>
      <c r="P95" s="10" t="s">
        <v>1113</v>
      </c>
      <c r="Q95" s="10" t="s">
        <v>71</v>
      </c>
      <c r="R95" s="10" t="s">
        <v>82</v>
      </c>
      <c r="S95" s="10" t="s">
        <v>76</v>
      </c>
      <c r="U95" s="15" t="s">
        <v>82</v>
      </c>
      <c r="V95" s="38"/>
      <c r="W95" s="38" t="s">
        <v>83</v>
      </c>
      <c r="X95" s="155">
        <v>27</v>
      </c>
      <c r="Y95" s="10" t="s">
        <v>1120</v>
      </c>
      <c r="Z95" s="10" t="s">
        <v>76</v>
      </c>
      <c r="AB95" s="10" t="s">
        <v>1125</v>
      </c>
      <c r="AC95" s="152">
        <v>0.56748059807781692</v>
      </c>
      <c r="AD95" s="15" t="s">
        <v>84</v>
      </c>
      <c r="AE95" s="10" t="s">
        <v>237</v>
      </c>
      <c r="AF95" s="152">
        <v>0.16480686235479175</v>
      </c>
      <c r="AG95" s="10"/>
    </row>
    <row r="96" spans="2:33" x14ac:dyDescent="0.2">
      <c r="B96" s="141"/>
      <c r="D96" s="10" t="s">
        <v>257</v>
      </c>
      <c r="E96" s="135" t="s">
        <v>258</v>
      </c>
      <c r="F96" s="135">
        <v>-1.2792279</v>
      </c>
      <c r="G96" s="112">
        <v>103102</v>
      </c>
      <c r="I96" s="88">
        <v>98.536324895800817</v>
      </c>
      <c r="J96" s="10" t="s">
        <v>74</v>
      </c>
      <c r="K96" s="83">
        <v>0.03</v>
      </c>
      <c r="L96" s="10" t="s">
        <v>74</v>
      </c>
      <c r="M96" s="10" t="s">
        <v>75</v>
      </c>
      <c r="N96" s="10" t="s">
        <v>1114</v>
      </c>
      <c r="P96" s="10" t="s">
        <v>1113</v>
      </c>
      <c r="Q96" s="10" t="s">
        <v>82</v>
      </c>
      <c r="R96" s="10" t="s">
        <v>82</v>
      </c>
      <c r="S96" s="10" t="s">
        <v>76</v>
      </c>
      <c r="U96" s="15" t="s">
        <v>82</v>
      </c>
      <c r="V96" s="38"/>
      <c r="W96" s="38" t="s">
        <v>83</v>
      </c>
      <c r="X96" s="155">
        <v>27</v>
      </c>
      <c r="Y96" s="10" t="s">
        <v>1120</v>
      </c>
      <c r="Z96" s="10" t="s">
        <v>76</v>
      </c>
      <c r="AB96" s="10" t="s">
        <v>167</v>
      </c>
      <c r="AC96" s="152">
        <v>0.77670469336695158</v>
      </c>
      <c r="AD96" s="15" t="s">
        <v>84</v>
      </c>
      <c r="AE96" s="10" t="s">
        <v>297</v>
      </c>
      <c r="AF96" s="152">
        <v>0.18916512518504505</v>
      </c>
      <c r="AG96" s="10"/>
    </row>
    <row r="97" spans="2:33" x14ac:dyDescent="0.2">
      <c r="B97" s="141"/>
      <c r="D97" s="10" t="s">
        <v>259</v>
      </c>
      <c r="E97" s="135" t="s">
        <v>260</v>
      </c>
      <c r="F97" s="135">
        <v>2.6575599999999998E-3</v>
      </c>
      <c r="G97" s="112">
        <v>101679</v>
      </c>
      <c r="I97" s="88">
        <v>324.45418522088266</v>
      </c>
      <c r="J97" s="10" t="s">
        <v>74</v>
      </c>
      <c r="K97" s="83">
        <v>0.04</v>
      </c>
      <c r="L97" s="10" t="s">
        <v>74</v>
      </c>
      <c r="M97" s="10" t="s">
        <v>75</v>
      </c>
      <c r="N97" s="10" t="s">
        <v>1114</v>
      </c>
      <c r="P97" s="10" t="s">
        <v>1113</v>
      </c>
      <c r="Q97" s="10" t="s">
        <v>71</v>
      </c>
      <c r="R97" s="10" t="s">
        <v>82</v>
      </c>
      <c r="S97" s="10" t="s">
        <v>76</v>
      </c>
      <c r="U97" s="15" t="s">
        <v>82</v>
      </c>
      <c r="V97" s="38"/>
      <c r="W97" s="38" t="s">
        <v>83</v>
      </c>
      <c r="X97" s="155">
        <v>27</v>
      </c>
      <c r="Y97" s="10" t="s">
        <v>1120</v>
      </c>
      <c r="Z97" s="10" t="s">
        <v>76</v>
      </c>
      <c r="AB97" s="10" t="s">
        <v>174</v>
      </c>
      <c r="AC97" s="152">
        <v>0.55233392137061577</v>
      </c>
      <c r="AD97" s="15" t="s">
        <v>84</v>
      </c>
      <c r="AE97" s="10" t="s">
        <v>183</v>
      </c>
      <c r="AF97" s="152">
        <v>0.21523188828874631</v>
      </c>
      <c r="AG97" s="10"/>
    </row>
    <row r="98" spans="2:33" x14ac:dyDescent="0.2">
      <c r="B98" s="141"/>
      <c r="D98" s="10" t="s">
        <v>261</v>
      </c>
      <c r="E98" s="135" t="s">
        <v>262</v>
      </c>
      <c r="F98" s="135">
        <v>0.40026911999999998</v>
      </c>
      <c r="G98" s="112">
        <v>100446</v>
      </c>
      <c r="I98" s="88">
        <v>233.9356673504422</v>
      </c>
      <c r="J98" s="10" t="s">
        <v>74</v>
      </c>
      <c r="K98" s="83">
        <v>0.05</v>
      </c>
      <c r="L98" s="10" t="s">
        <v>74</v>
      </c>
      <c r="M98" s="10" t="s">
        <v>75</v>
      </c>
      <c r="N98" s="10" t="s">
        <v>1114</v>
      </c>
      <c r="P98" s="10" t="s">
        <v>1113</v>
      </c>
      <c r="Q98" s="10" t="s">
        <v>71</v>
      </c>
      <c r="R98" s="10" t="s">
        <v>82</v>
      </c>
      <c r="S98" s="10" t="s">
        <v>76</v>
      </c>
      <c r="U98" s="15" t="s">
        <v>82</v>
      </c>
      <c r="V98" s="38"/>
      <c r="W98" s="38" t="s">
        <v>83</v>
      </c>
      <c r="X98" s="155">
        <v>27</v>
      </c>
      <c r="Y98" s="10" t="s">
        <v>1120</v>
      </c>
      <c r="Z98" s="10" t="s">
        <v>76</v>
      </c>
      <c r="AB98" s="10" t="s">
        <v>183</v>
      </c>
      <c r="AC98" s="152">
        <v>0.96847432260782906</v>
      </c>
      <c r="AD98" s="15" t="s">
        <v>84</v>
      </c>
      <c r="AE98" s="10" t="s">
        <v>72</v>
      </c>
      <c r="AF98" s="152">
        <v>1.9348247942669022E-2</v>
      </c>
      <c r="AG98" s="10"/>
    </row>
    <row r="99" spans="2:33" x14ac:dyDescent="0.2">
      <c r="B99" s="141"/>
      <c r="D99" s="10" t="s">
        <v>263</v>
      </c>
      <c r="E99" s="135" t="s">
        <v>264</v>
      </c>
      <c r="F99" s="135">
        <v>-0.30169750000000001</v>
      </c>
      <c r="G99" s="112">
        <v>101274</v>
      </c>
      <c r="I99" s="88">
        <v>40.688124343084262</v>
      </c>
      <c r="J99" s="10" t="s">
        <v>74</v>
      </c>
      <c r="K99" s="83">
        <v>0.03</v>
      </c>
      <c r="L99" s="10" t="s">
        <v>74</v>
      </c>
      <c r="M99" s="10" t="s">
        <v>75</v>
      </c>
      <c r="N99" s="10" t="s">
        <v>1077</v>
      </c>
      <c r="P99" s="10" t="s">
        <v>1113</v>
      </c>
      <c r="Q99" s="10" t="s">
        <v>82</v>
      </c>
      <c r="R99" s="10" t="s">
        <v>82</v>
      </c>
      <c r="S99" s="10" t="s">
        <v>76</v>
      </c>
      <c r="U99" s="15" t="s">
        <v>82</v>
      </c>
      <c r="V99" s="38"/>
      <c r="W99" s="38" t="s">
        <v>83</v>
      </c>
      <c r="X99" s="155">
        <v>18</v>
      </c>
      <c r="Y99" s="10" t="s">
        <v>1120</v>
      </c>
      <c r="Z99" s="10" t="s">
        <v>76</v>
      </c>
      <c r="AB99" s="10" t="s">
        <v>169</v>
      </c>
      <c r="AC99" s="152">
        <v>0.81001191652091964</v>
      </c>
      <c r="AD99" s="38" t="s">
        <v>84</v>
      </c>
      <c r="AE99" s="10" t="s">
        <v>163</v>
      </c>
      <c r="AF99" s="152">
        <v>0.17685838823390818</v>
      </c>
      <c r="AG99" s="10"/>
    </row>
    <row r="100" spans="2:33" x14ac:dyDescent="0.2">
      <c r="B100" s="141"/>
      <c r="D100" s="10" t="s">
        <v>1109</v>
      </c>
      <c r="E100" s="135">
        <v>50.795951000000002</v>
      </c>
      <c r="F100" s="135">
        <v>1.8384000000000001E-2</v>
      </c>
      <c r="G100" s="112">
        <v>111593</v>
      </c>
      <c r="I100" s="88">
        <v>7893.7915892132369</v>
      </c>
      <c r="J100" s="10" t="s">
        <v>74</v>
      </c>
      <c r="K100" s="83">
        <v>0.03</v>
      </c>
      <c r="L100" s="10" t="s">
        <v>74</v>
      </c>
      <c r="M100" s="10" t="s">
        <v>75</v>
      </c>
      <c r="N100" s="10" t="s">
        <v>249</v>
      </c>
      <c r="P100" s="10" t="s">
        <v>1113</v>
      </c>
      <c r="Q100" s="10" t="s">
        <v>71</v>
      </c>
      <c r="R100" s="10" t="s">
        <v>71</v>
      </c>
      <c r="S100" s="10" t="s">
        <v>76</v>
      </c>
      <c r="U100" s="15" t="s">
        <v>71</v>
      </c>
      <c r="V100" s="10">
        <v>111590</v>
      </c>
      <c r="W100" s="38" t="s">
        <v>265</v>
      </c>
      <c r="X100" s="155">
        <v>27</v>
      </c>
      <c r="Y100" s="10"/>
      <c r="Z100" s="10" t="s">
        <v>76</v>
      </c>
      <c r="AB100" s="10" t="s">
        <v>78</v>
      </c>
      <c r="AC100" s="84">
        <v>1</v>
      </c>
      <c r="AD100" s="10" t="s">
        <v>79</v>
      </c>
      <c r="AE100" s="38"/>
      <c r="AF100" s="10"/>
      <c r="AG100" s="10"/>
    </row>
    <row r="101" spans="2:33" x14ac:dyDescent="0.2">
      <c r="B101" s="141"/>
      <c r="D101" s="10" t="s">
        <v>266</v>
      </c>
      <c r="E101" s="135" t="s">
        <v>267</v>
      </c>
      <c r="F101" s="135">
        <v>-1.1991708000000001</v>
      </c>
      <c r="G101" s="112">
        <v>100592</v>
      </c>
      <c r="I101" s="88">
        <v>6290.2647346977528</v>
      </c>
      <c r="J101" s="10" t="s">
        <v>74</v>
      </c>
      <c r="K101" s="83">
        <v>0.03</v>
      </c>
      <c r="L101" s="10" t="s">
        <v>74</v>
      </c>
      <c r="M101" s="10" t="s">
        <v>75</v>
      </c>
      <c r="N101" s="10" t="s">
        <v>249</v>
      </c>
      <c r="P101" s="10" t="s">
        <v>1113</v>
      </c>
      <c r="Q101" s="10" t="s">
        <v>71</v>
      </c>
      <c r="R101" s="10" t="s">
        <v>71</v>
      </c>
      <c r="S101" s="10" t="s">
        <v>76</v>
      </c>
      <c r="U101" s="15" t="s">
        <v>82</v>
      </c>
      <c r="V101" s="10"/>
      <c r="W101" s="38" t="s">
        <v>83</v>
      </c>
      <c r="X101" s="155">
        <v>27</v>
      </c>
      <c r="Y101" s="10"/>
      <c r="Z101" s="10" t="s">
        <v>76</v>
      </c>
      <c r="AB101" s="10" t="s">
        <v>920</v>
      </c>
      <c r="AC101" s="152">
        <v>0.99441046411662304</v>
      </c>
      <c r="AD101" s="15" t="s">
        <v>112</v>
      </c>
      <c r="AE101" s="10" t="s">
        <v>363</v>
      </c>
      <c r="AF101" s="152">
        <v>3.9559403644638998E-3</v>
      </c>
      <c r="AG101" s="10"/>
    </row>
    <row r="102" spans="2:33" x14ac:dyDescent="0.2">
      <c r="B102" s="141"/>
      <c r="D102" s="10" t="s">
        <v>268</v>
      </c>
      <c r="E102" s="135" t="s">
        <v>269</v>
      </c>
      <c r="F102" s="135">
        <v>0.34821708000000001</v>
      </c>
      <c r="G102" s="112">
        <v>103159</v>
      </c>
      <c r="I102" s="88">
        <v>129.80116604553515</v>
      </c>
      <c r="J102" s="10" t="s">
        <v>74</v>
      </c>
      <c r="K102" s="83">
        <v>0.05</v>
      </c>
      <c r="L102" s="10" t="s">
        <v>74</v>
      </c>
      <c r="M102" s="10" t="s">
        <v>75</v>
      </c>
      <c r="N102" s="10" t="s">
        <v>1077</v>
      </c>
      <c r="P102" s="10" t="s">
        <v>1113</v>
      </c>
      <c r="Q102" s="10" t="s">
        <v>71</v>
      </c>
      <c r="R102" s="10" t="s">
        <v>82</v>
      </c>
      <c r="S102" s="10" t="s">
        <v>76</v>
      </c>
      <c r="U102" s="15" t="s">
        <v>82</v>
      </c>
      <c r="V102" s="38"/>
      <c r="W102" s="38" t="s">
        <v>83</v>
      </c>
      <c r="X102" s="155">
        <v>18</v>
      </c>
      <c r="Y102" s="10" t="s">
        <v>1120</v>
      </c>
      <c r="Z102" s="10" t="s">
        <v>76</v>
      </c>
      <c r="AB102" s="10" t="s">
        <v>183</v>
      </c>
      <c r="AC102" s="152">
        <v>0.9111868266598081</v>
      </c>
      <c r="AD102" s="15" t="s">
        <v>84</v>
      </c>
      <c r="AE102" s="10" t="s">
        <v>174</v>
      </c>
      <c r="AF102" s="152">
        <v>6.668447882579584E-2</v>
      </c>
      <c r="AG102" s="10"/>
    </row>
    <row r="103" spans="2:33" x14ac:dyDescent="0.2">
      <c r="B103" s="141"/>
      <c r="D103" s="10" t="s">
        <v>270</v>
      </c>
      <c r="E103" s="135" t="s">
        <v>271</v>
      </c>
      <c r="F103" s="135">
        <v>-0.90633149999999996</v>
      </c>
      <c r="G103" s="112">
        <v>100164</v>
      </c>
      <c r="I103" s="88">
        <v>497.10224494520713</v>
      </c>
      <c r="J103" s="10" t="s">
        <v>74</v>
      </c>
      <c r="K103" s="83">
        <v>0.05</v>
      </c>
      <c r="L103" s="10" t="s">
        <v>74</v>
      </c>
      <c r="M103" s="10" t="s">
        <v>75</v>
      </c>
      <c r="N103" s="10" t="s">
        <v>1114</v>
      </c>
      <c r="P103" s="10" t="s">
        <v>1113</v>
      </c>
      <c r="Q103" s="10" t="s">
        <v>71</v>
      </c>
      <c r="R103" s="10" t="s">
        <v>71</v>
      </c>
      <c r="S103" s="10" t="s">
        <v>76</v>
      </c>
      <c r="U103" s="15" t="s">
        <v>82</v>
      </c>
      <c r="V103" s="38"/>
      <c r="W103" s="38" t="s">
        <v>83</v>
      </c>
      <c r="X103" s="155">
        <v>27</v>
      </c>
      <c r="Y103" s="10" t="s">
        <v>1120</v>
      </c>
      <c r="Z103" s="10" t="s">
        <v>76</v>
      </c>
      <c r="AB103" s="10" t="s">
        <v>113</v>
      </c>
      <c r="AC103" s="152">
        <v>0.98431928818375525</v>
      </c>
      <c r="AD103" s="15" t="s">
        <v>84</v>
      </c>
      <c r="AE103" s="10" t="s">
        <v>297</v>
      </c>
      <c r="AF103" s="152">
        <v>1.3048589263105962E-2</v>
      </c>
      <c r="AG103" s="10"/>
    </row>
    <row r="104" spans="2:33" x14ac:dyDescent="0.2">
      <c r="B104" s="141"/>
      <c r="D104" s="10" t="s">
        <v>272</v>
      </c>
      <c r="E104" s="135" t="s">
        <v>273</v>
      </c>
      <c r="F104" s="135">
        <v>-0.60827059999999999</v>
      </c>
      <c r="G104" s="112">
        <v>101984</v>
      </c>
      <c r="I104" s="88">
        <v>47.322597795521226</v>
      </c>
      <c r="J104" s="10" t="s">
        <v>74</v>
      </c>
      <c r="K104" s="83">
        <v>0.04</v>
      </c>
      <c r="L104" s="10" t="s">
        <v>74</v>
      </c>
      <c r="M104" s="10" t="s">
        <v>75</v>
      </c>
      <c r="N104" s="10" t="s">
        <v>1077</v>
      </c>
      <c r="P104" s="10" t="s">
        <v>1113</v>
      </c>
      <c r="Q104" s="10" t="s">
        <v>71</v>
      </c>
      <c r="R104" s="10" t="s">
        <v>82</v>
      </c>
      <c r="S104" s="10" t="s">
        <v>76</v>
      </c>
      <c r="U104" s="15" t="s">
        <v>82</v>
      </c>
      <c r="V104" s="38"/>
      <c r="W104" s="38" t="s">
        <v>83</v>
      </c>
      <c r="X104" s="155">
        <v>18</v>
      </c>
      <c r="Y104" s="10" t="s">
        <v>1120</v>
      </c>
      <c r="Z104" s="10" t="s">
        <v>76</v>
      </c>
      <c r="AB104" s="10" t="s">
        <v>163</v>
      </c>
      <c r="AC104" s="152">
        <v>0.87480575198740473</v>
      </c>
      <c r="AD104" s="38" t="s">
        <v>84</v>
      </c>
      <c r="AE104" s="10" t="s">
        <v>113</v>
      </c>
      <c r="AF104" s="152">
        <v>0.10713811671829597</v>
      </c>
      <c r="AG104" s="10"/>
    </row>
    <row r="105" spans="2:33" x14ac:dyDescent="0.2">
      <c r="B105" s="141"/>
      <c r="D105" s="10" t="s">
        <v>274</v>
      </c>
      <c r="E105" s="135" t="s">
        <v>275</v>
      </c>
      <c r="F105" s="135">
        <v>-1.382571</v>
      </c>
      <c r="G105" s="112">
        <v>100521</v>
      </c>
      <c r="I105" s="88">
        <v>1714.6584059608356</v>
      </c>
      <c r="J105" s="10" t="s">
        <v>74</v>
      </c>
      <c r="K105" s="83">
        <v>0.03</v>
      </c>
      <c r="L105" s="10" t="s">
        <v>74</v>
      </c>
      <c r="M105" s="10" t="s">
        <v>75</v>
      </c>
      <c r="N105" s="10" t="s">
        <v>249</v>
      </c>
      <c r="P105" s="10" t="s">
        <v>1113</v>
      </c>
      <c r="Q105" s="10" t="s">
        <v>71</v>
      </c>
      <c r="R105" s="10" t="s">
        <v>82</v>
      </c>
      <c r="S105" s="10" t="s">
        <v>76</v>
      </c>
      <c r="U105" s="15" t="s">
        <v>82</v>
      </c>
      <c r="V105" s="10"/>
      <c r="W105" s="38" t="s">
        <v>83</v>
      </c>
      <c r="X105" s="155">
        <v>27</v>
      </c>
      <c r="Y105" s="10"/>
      <c r="Z105" s="10" t="s">
        <v>76</v>
      </c>
      <c r="AB105" s="10" t="s">
        <v>363</v>
      </c>
      <c r="AC105" s="152">
        <v>0.7470506119461866</v>
      </c>
      <c r="AD105" s="15" t="s">
        <v>112</v>
      </c>
      <c r="AE105" s="10" t="s">
        <v>920</v>
      </c>
      <c r="AF105" s="152">
        <v>0.20685667280438821</v>
      </c>
      <c r="AG105" s="10"/>
    </row>
    <row r="106" spans="2:33" x14ac:dyDescent="0.2">
      <c r="B106" s="141"/>
      <c r="D106" s="10" t="s">
        <v>276</v>
      </c>
      <c r="E106" s="135" t="s">
        <v>277</v>
      </c>
      <c r="F106" s="135">
        <v>-0.48869689999999999</v>
      </c>
      <c r="G106" s="112">
        <v>101932</v>
      </c>
      <c r="I106" s="88">
        <v>162.77841136281674</v>
      </c>
      <c r="J106" s="10" t="s">
        <v>74</v>
      </c>
      <c r="K106" s="83">
        <v>0.05</v>
      </c>
      <c r="L106" s="10" t="s">
        <v>74</v>
      </c>
      <c r="M106" s="10" t="s">
        <v>75</v>
      </c>
      <c r="N106" s="10" t="s">
        <v>1077</v>
      </c>
      <c r="P106" s="10" t="s">
        <v>1113</v>
      </c>
      <c r="Q106" s="10" t="s">
        <v>71</v>
      </c>
      <c r="R106" s="10" t="s">
        <v>82</v>
      </c>
      <c r="S106" s="10" t="s">
        <v>76</v>
      </c>
      <c r="U106" s="15" t="s">
        <v>82</v>
      </c>
      <c r="V106" s="38"/>
      <c r="W106" s="38" t="s">
        <v>83</v>
      </c>
      <c r="X106" s="155">
        <v>27</v>
      </c>
      <c r="Y106" s="10" t="s">
        <v>1120</v>
      </c>
      <c r="Z106" s="10" t="s">
        <v>76</v>
      </c>
      <c r="AB106" s="10" t="s">
        <v>163</v>
      </c>
      <c r="AC106" s="152">
        <v>0.92784429510544497</v>
      </c>
      <c r="AD106" s="15" t="s">
        <v>84</v>
      </c>
      <c r="AE106" s="10" t="s">
        <v>113</v>
      </c>
      <c r="AF106" s="152">
        <v>5.6257263903660197E-2</v>
      </c>
      <c r="AG106" s="10"/>
    </row>
    <row r="107" spans="2:33" x14ac:dyDescent="0.2">
      <c r="B107" s="141"/>
      <c r="D107" s="10" t="s">
        <v>278</v>
      </c>
      <c r="E107" s="135" t="s">
        <v>279</v>
      </c>
      <c r="F107" s="135">
        <v>0.74289724000000001</v>
      </c>
      <c r="G107" s="112">
        <v>100504</v>
      </c>
      <c r="I107" s="88">
        <v>872.25861759742031</v>
      </c>
      <c r="J107" s="10" t="s">
        <v>74</v>
      </c>
      <c r="K107" s="83">
        <v>0.03</v>
      </c>
      <c r="L107" s="10" t="s">
        <v>74</v>
      </c>
      <c r="M107" s="10" t="s">
        <v>75</v>
      </c>
      <c r="N107" s="10" t="s">
        <v>249</v>
      </c>
      <c r="P107" s="10" t="s">
        <v>1113</v>
      </c>
      <c r="Q107" s="10" t="s">
        <v>71</v>
      </c>
      <c r="R107" s="10" t="s">
        <v>71</v>
      </c>
      <c r="S107" s="10" t="s">
        <v>76</v>
      </c>
      <c r="U107" s="15" t="s">
        <v>71</v>
      </c>
      <c r="V107" s="10">
        <v>107421</v>
      </c>
      <c r="W107" s="38" t="s">
        <v>89</v>
      </c>
      <c r="X107" s="155">
        <v>27</v>
      </c>
      <c r="Y107" s="10"/>
      <c r="Z107" s="10" t="s">
        <v>76</v>
      </c>
      <c r="AB107" s="10" t="s">
        <v>78</v>
      </c>
      <c r="AC107" s="84">
        <v>1</v>
      </c>
      <c r="AD107" s="10" t="s">
        <v>79</v>
      </c>
      <c r="AE107" s="38"/>
      <c r="AF107" s="10"/>
      <c r="AG107" s="10"/>
    </row>
    <row r="108" spans="2:33" x14ac:dyDescent="0.2">
      <c r="B108" s="141"/>
      <c r="D108" s="10" t="s">
        <v>280</v>
      </c>
      <c r="E108" s="135" t="s">
        <v>281</v>
      </c>
      <c r="F108" s="135">
        <v>0.21366155000000001</v>
      </c>
      <c r="G108" s="112">
        <v>102088</v>
      </c>
      <c r="I108" s="88">
        <v>473.29370635470332</v>
      </c>
      <c r="J108" s="10" t="s">
        <v>74</v>
      </c>
      <c r="K108" s="83">
        <v>0.04</v>
      </c>
      <c r="L108" s="10" t="s">
        <v>74</v>
      </c>
      <c r="M108" s="10" t="s">
        <v>75</v>
      </c>
      <c r="N108" s="10" t="s">
        <v>1114</v>
      </c>
      <c r="P108" s="10" t="s">
        <v>1113</v>
      </c>
      <c r="Q108" s="10" t="s">
        <v>71</v>
      </c>
      <c r="R108" s="10" t="s">
        <v>82</v>
      </c>
      <c r="S108" s="10" t="s">
        <v>76</v>
      </c>
      <c r="U108" s="15" t="s">
        <v>82</v>
      </c>
      <c r="V108" s="38"/>
      <c r="W108" s="38" t="s">
        <v>83</v>
      </c>
      <c r="X108" s="155">
        <v>27</v>
      </c>
      <c r="Y108" s="10" t="s">
        <v>1120</v>
      </c>
      <c r="Z108" s="10" t="s">
        <v>76</v>
      </c>
      <c r="AB108" s="10" t="s">
        <v>183</v>
      </c>
      <c r="AC108" s="152">
        <v>0.82076457786854007</v>
      </c>
      <c r="AD108" s="15" t="s">
        <v>84</v>
      </c>
      <c r="AE108" s="10" t="s">
        <v>169</v>
      </c>
      <c r="AF108" s="152">
        <v>0.10667222587815781</v>
      </c>
      <c r="AG108" s="10"/>
    </row>
    <row r="109" spans="2:33" x14ac:dyDescent="0.2">
      <c r="B109" s="141"/>
      <c r="D109" s="10" t="s">
        <v>282</v>
      </c>
      <c r="E109" s="135" t="s">
        <v>283</v>
      </c>
      <c r="F109" s="135">
        <v>-1.5145227000000001</v>
      </c>
      <c r="G109" s="112">
        <v>100793</v>
      </c>
      <c r="I109" s="88">
        <v>521.80171960472012</v>
      </c>
      <c r="J109" s="10" t="s">
        <v>74</v>
      </c>
      <c r="K109" s="83">
        <v>3.5000000000000003E-2</v>
      </c>
      <c r="L109" s="10" t="s">
        <v>74</v>
      </c>
      <c r="M109" s="10" t="s">
        <v>75</v>
      </c>
      <c r="N109" s="10" t="s">
        <v>1115</v>
      </c>
      <c r="P109" s="10" t="s">
        <v>1113</v>
      </c>
      <c r="Q109" s="10" t="s">
        <v>71</v>
      </c>
      <c r="R109" s="10" t="s">
        <v>82</v>
      </c>
      <c r="S109" s="10" t="s">
        <v>76</v>
      </c>
      <c r="U109" s="15" t="s">
        <v>82</v>
      </c>
      <c r="V109" s="38"/>
      <c r="W109" s="38" t="s">
        <v>83</v>
      </c>
      <c r="X109" s="155">
        <v>27</v>
      </c>
      <c r="Y109" s="10" t="s">
        <v>1120</v>
      </c>
      <c r="Z109" s="10" t="s">
        <v>76</v>
      </c>
      <c r="AB109" s="10" t="s">
        <v>297</v>
      </c>
      <c r="AC109" s="152">
        <v>0.70021189114654347</v>
      </c>
      <c r="AD109" s="15" t="s">
        <v>84</v>
      </c>
      <c r="AE109" s="10" t="s">
        <v>113</v>
      </c>
      <c r="AF109" s="152">
        <v>0.25926956835688619</v>
      </c>
      <c r="AG109" s="10"/>
    </row>
    <row r="110" spans="2:33" x14ac:dyDescent="0.2">
      <c r="B110" s="141"/>
      <c r="D110" s="10" t="s">
        <v>284</v>
      </c>
      <c r="E110" s="135" t="s">
        <v>285</v>
      </c>
      <c r="F110" s="135">
        <v>0.74383055600000003</v>
      </c>
      <c r="G110" s="112">
        <v>103192</v>
      </c>
      <c r="I110" s="88">
        <v>98.396767588314205</v>
      </c>
      <c r="J110" s="10" t="s">
        <v>74</v>
      </c>
      <c r="K110" s="83">
        <v>4.3999999999999997E-2</v>
      </c>
      <c r="L110" s="10" t="s">
        <v>74</v>
      </c>
      <c r="M110" s="10" t="s">
        <v>75</v>
      </c>
      <c r="N110" s="10" t="s">
        <v>1077</v>
      </c>
      <c r="P110" s="10" t="s">
        <v>1113</v>
      </c>
      <c r="Q110" s="10" t="s">
        <v>82</v>
      </c>
      <c r="R110" s="10" t="s">
        <v>82</v>
      </c>
      <c r="S110" s="10" t="s">
        <v>76</v>
      </c>
      <c r="U110" s="15" t="s">
        <v>82</v>
      </c>
      <c r="V110" s="38"/>
      <c r="W110" s="38" t="s">
        <v>83</v>
      </c>
      <c r="X110" s="155">
        <v>18</v>
      </c>
      <c r="Y110" s="10" t="s">
        <v>1120</v>
      </c>
      <c r="Z110" s="10" t="s">
        <v>76</v>
      </c>
      <c r="AB110" s="10" t="s">
        <v>72</v>
      </c>
      <c r="AC110" s="152">
        <v>0.9821632385654071</v>
      </c>
      <c r="AD110" s="15" t="s">
        <v>84</v>
      </c>
      <c r="AE110" s="10" t="s">
        <v>183</v>
      </c>
      <c r="AF110" s="152">
        <v>1.7836761434592882E-2</v>
      </c>
      <c r="AG110" s="10"/>
    </row>
    <row r="111" spans="2:33" x14ac:dyDescent="0.2">
      <c r="B111" s="141"/>
      <c r="D111" s="10" t="s">
        <v>286</v>
      </c>
      <c r="E111" s="135" t="s">
        <v>287</v>
      </c>
      <c r="F111" s="135">
        <v>-1.148504</v>
      </c>
      <c r="G111" s="112">
        <v>108922</v>
      </c>
      <c r="I111" s="88">
        <v>3474.4637302249189</v>
      </c>
      <c r="J111" s="10" t="s">
        <v>74</v>
      </c>
      <c r="K111" s="83">
        <v>0.03</v>
      </c>
      <c r="L111" s="10" t="s">
        <v>74</v>
      </c>
      <c r="M111" s="10" t="s">
        <v>75</v>
      </c>
      <c r="N111" s="10" t="s">
        <v>249</v>
      </c>
      <c r="P111" s="10" t="s">
        <v>1113</v>
      </c>
      <c r="Q111" s="10" t="s">
        <v>71</v>
      </c>
      <c r="R111" s="10" t="s">
        <v>71</v>
      </c>
      <c r="S111" s="10" t="s">
        <v>76</v>
      </c>
      <c r="U111" s="15" t="s">
        <v>71</v>
      </c>
      <c r="V111" s="10">
        <v>108923</v>
      </c>
      <c r="W111" s="38" t="s">
        <v>89</v>
      </c>
      <c r="X111" s="155">
        <v>27</v>
      </c>
      <c r="Y111" s="10"/>
      <c r="Z111" s="10" t="s">
        <v>76</v>
      </c>
      <c r="AB111" s="10" t="s">
        <v>78</v>
      </c>
      <c r="AC111" s="84">
        <v>1</v>
      </c>
      <c r="AD111" s="10" t="s">
        <v>79</v>
      </c>
      <c r="AE111" s="38"/>
      <c r="AF111" s="10"/>
      <c r="AG111" s="10"/>
    </row>
    <row r="112" spans="2:33" x14ac:dyDescent="0.2">
      <c r="B112" s="141"/>
      <c r="D112" s="10" t="s">
        <v>222</v>
      </c>
      <c r="E112" s="135" t="s">
        <v>288</v>
      </c>
      <c r="F112" s="135">
        <v>-3.9535800000000003E-2</v>
      </c>
      <c r="G112" s="112">
        <v>100676</v>
      </c>
      <c r="I112" s="88">
        <v>914.04734956382163</v>
      </c>
      <c r="J112" s="10" t="s">
        <v>74</v>
      </c>
      <c r="K112" s="83">
        <v>0.03</v>
      </c>
      <c r="L112" s="10" t="s">
        <v>74</v>
      </c>
      <c r="M112" s="10" t="s">
        <v>75</v>
      </c>
      <c r="N112" s="10" t="s">
        <v>1114</v>
      </c>
      <c r="P112" s="10" t="s">
        <v>1113</v>
      </c>
      <c r="Q112" s="10" t="s">
        <v>71</v>
      </c>
      <c r="R112" s="10" t="s">
        <v>71</v>
      </c>
      <c r="S112" s="10" t="s">
        <v>76</v>
      </c>
      <c r="U112" s="15" t="s">
        <v>82</v>
      </c>
      <c r="V112" s="10"/>
      <c r="W112" s="38" t="s">
        <v>83</v>
      </c>
      <c r="X112" s="155">
        <v>27</v>
      </c>
      <c r="Y112" s="10"/>
      <c r="Z112" s="10" t="s">
        <v>76</v>
      </c>
      <c r="AB112" s="10" t="s">
        <v>180</v>
      </c>
      <c r="AC112" s="152">
        <v>0.72551243196228277</v>
      </c>
      <c r="AD112" s="15" t="s">
        <v>112</v>
      </c>
      <c r="AE112" s="10" t="s">
        <v>250</v>
      </c>
      <c r="AF112" s="152">
        <v>0.19522691786425561</v>
      </c>
      <c r="AG112" s="10"/>
    </row>
    <row r="113" spans="2:33" x14ac:dyDescent="0.2">
      <c r="B113" s="141"/>
      <c r="D113" s="10" t="s">
        <v>289</v>
      </c>
      <c r="E113" s="135" t="s">
        <v>290</v>
      </c>
      <c r="F113" s="135">
        <v>0.97998978999999997</v>
      </c>
      <c r="G113" s="112">
        <v>101167</v>
      </c>
      <c r="I113" s="88">
        <v>128.18184719524862</v>
      </c>
      <c r="J113" s="10" t="s">
        <v>74</v>
      </c>
      <c r="K113" s="83">
        <v>0.03</v>
      </c>
      <c r="L113" s="10" t="s">
        <v>74</v>
      </c>
      <c r="M113" s="10" t="s">
        <v>75</v>
      </c>
      <c r="N113" s="10" t="s">
        <v>1115</v>
      </c>
      <c r="P113" s="10" t="s">
        <v>1113</v>
      </c>
      <c r="Q113" s="10" t="s">
        <v>82</v>
      </c>
      <c r="R113" s="10" t="s">
        <v>82</v>
      </c>
      <c r="S113" s="10" t="s">
        <v>76</v>
      </c>
      <c r="U113" s="15" t="s">
        <v>82</v>
      </c>
      <c r="V113" s="38"/>
      <c r="W113" s="38" t="s">
        <v>83</v>
      </c>
      <c r="X113" s="155">
        <v>27</v>
      </c>
      <c r="Y113" s="10" t="s">
        <v>1120</v>
      </c>
      <c r="Z113" s="10" t="s">
        <v>76</v>
      </c>
      <c r="AB113" s="10" t="s">
        <v>72</v>
      </c>
      <c r="AC113" s="152">
        <v>0.94404618582641875</v>
      </c>
      <c r="AD113" s="15" t="s">
        <v>84</v>
      </c>
      <c r="AE113" s="10" t="s">
        <v>117</v>
      </c>
      <c r="AF113" s="152">
        <v>4.1369232405688385E-2</v>
      </c>
      <c r="AG113" s="10"/>
    </row>
    <row r="114" spans="2:33" x14ac:dyDescent="0.2">
      <c r="B114" s="141"/>
      <c r="D114" s="10" t="s">
        <v>291</v>
      </c>
      <c r="E114" s="135" t="s">
        <v>292</v>
      </c>
      <c r="F114" s="135">
        <v>-0.2318153</v>
      </c>
      <c r="G114" s="112">
        <v>103237</v>
      </c>
      <c r="I114" s="88">
        <v>1392.3720630396474</v>
      </c>
      <c r="J114" s="10" t="s">
        <v>74</v>
      </c>
      <c r="K114" s="83">
        <v>0.03</v>
      </c>
      <c r="L114" s="10" t="s">
        <v>74</v>
      </c>
      <c r="M114" s="10" t="s">
        <v>75</v>
      </c>
      <c r="N114" s="10" t="s">
        <v>249</v>
      </c>
      <c r="P114" s="10" t="s">
        <v>1113</v>
      </c>
      <c r="Q114" s="10" t="s">
        <v>71</v>
      </c>
      <c r="R114" s="10" t="s">
        <v>82</v>
      </c>
      <c r="S114" s="10" t="s">
        <v>76</v>
      </c>
      <c r="U114" s="15" t="s">
        <v>82</v>
      </c>
      <c r="V114" s="10"/>
      <c r="W114" s="38" t="s">
        <v>83</v>
      </c>
      <c r="X114" s="155">
        <v>27</v>
      </c>
      <c r="Y114" s="10" t="s">
        <v>1121</v>
      </c>
      <c r="Z114" s="10" t="s">
        <v>76</v>
      </c>
      <c r="AB114" s="10" t="s">
        <v>932</v>
      </c>
      <c r="AC114" s="152">
        <v>0.48814619665954584</v>
      </c>
      <c r="AD114" s="15" t="s">
        <v>112</v>
      </c>
      <c r="AE114" s="10" t="s">
        <v>250</v>
      </c>
      <c r="AF114" s="152">
        <v>0.41093499785129389</v>
      </c>
      <c r="AG114" s="10"/>
    </row>
    <row r="115" spans="2:33" x14ac:dyDescent="0.2">
      <c r="B115" s="141"/>
      <c r="D115" s="10" t="s">
        <v>293</v>
      </c>
      <c r="E115" s="135" t="s">
        <v>294</v>
      </c>
      <c r="F115" s="135">
        <v>-0.79752259999999997</v>
      </c>
      <c r="G115" s="112">
        <v>102205</v>
      </c>
      <c r="I115" s="88">
        <v>669.21733441863694</v>
      </c>
      <c r="J115" s="10" t="s">
        <v>74</v>
      </c>
      <c r="K115" s="83">
        <v>4.2999999999999997E-2</v>
      </c>
      <c r="L115" s="10" t="s">
        <v>74</v>
      </c>
      <c r="M115" s="10" t="s">
        <v>75</v>
      </c>
      <c r="N115" s="10" t="s">
        <v>1114</v>
      </c>
      <c r="P115" s="10" t="s">
        <v>1113</v>
      </c>
      <c r="Q115" s="10" t="s">
        <v>71</v>
      </c>
      <c r="R115" s="10" t="s">
        <v>82</v>
      </c>
      <c r="S115" s="10" t="s">
        <v>76</v>
      </c>
      <c r="U115" s="15" t="s">
        <v>82</v>
      </c>
      <c r="V115" s="38"/>
      <c r="W115" s="38" t="s">
        <v>83</v>
      </c>
      <c r="X115" s="155">
        <v>27</v>
      </c>
      <c r="Y115" s="10" t="s">
        <v>1120</v>
      </c>
      <c r="Z115" s="10" t="s">
        <v>76</v>
      </c>
      <c r="AB115" s="10" t="s">
        <v>113</v>
      </c>
      <c r="AC115" s="152">
        <v>0.71247421945972278</v>
      </c>
      <c r="AD115" s="15" t="s">
        <v>84</v>
      </c>
      <c r="AE115" s="10" t="s">
        <v>163</v>
      </c>
      <c r="AF115" s="152">
        <v>0.26861554582999447</v>
      </c>
      <c r="AG115" s="10"/>
    </row>
    <row r="116" spans="2:33" x14ac:dyDescent="0.2">
      <c r="B116" s="141"/>
      <c r="D116" s="10" t="s">
        <v>295</v>
      </c>
      <c r="E116" s="135" t="s">
        <v>296</v>
      </c>
      <c r="F116" s="135">
        <v>0.74433353999999996</v>
      </c>
      <c r="G116" s="112">
        <v>103224</v>
      </c>
      <c r="I116" s="88">
        <v>1555.9259898373657</v>
      </c>
      <c r="J116" s="10" t="s">
        <v>74</v>
      </c>
      <c r="K116" s="83">
        <v>0.05</v>
      </c>
      <c r="L116" s="10" t="s">
        <v>74</v>
      </c>
      <c r="M116" s="10" t="s">
        <v>75</v>
      </c>
      <c r="N116" s="10" t="s">
        <v>249</v>
      </c>
      <c r="P116" s="10" t="s">
        <v>1113</v>
      </c>
      <c r="Q116" s="10" t="s">
        <v>71</v>
      </c>
      <c r="R116" s="10" t="s">
        <v>82</v>
      </c>
      <c r="S116" s="10" t="s">
        <v>76</v>
      </c>
      <c r="U116" s="15" t="s">
        <v>82</v>
      </c>
      <c r="V116" s="38"/>
      <c r="W116" s="38" t="s">
        <v>83</v>
      </c>
      <c r="X116" s="155">
        <v>27</v>
      </c>
      <c r="Y116" s="10" t="s">
        <v>1120</v>
      </c>
      <c r="Z116" s="10" t="s">
        <v>76</v>
      </c>
      <c r="AB116" s="10" t="s">
        <v>237</v>
      </c>
      <c r="AC116" s="152">
        <v>0.71765983014276624</v>
      </c>
      <c r="AD116" s="15" t="s">
        <v>84</v>
      </c>
      <c r="AE116" s="10" t="s">
        <v>72</v>
      </c>
      <c r="AF116" s="152">
        <v>0.11834701891871122</v>
      </c>
      <c r="AG116" s="10"/>
    </row>
    <row r="117" spans="2:33" x14ac:dyDescent="0.2">
      <c r="B117" s="141"/>
      <c r="D117" s="10" t="s">
        <v>297</v>
      </c>
      <c r="E117" s="135" t="s">
        <v>298</v>
      </c>
      <c r="F117" s="135">
        <v>-1.4563215</v>
      </c>
      <c r="G117" s="112">
        <v>103202</v>
      </c>
      <c r="I117" s="88">
        <v>1711.6706251965961</v>
      </c>
      <c r="J117" s="10" t="s">
        <v>74</v>
      </c>
      <c r="K117" s="83">
        <v>0.03</v>
      </c>
      <c r="L117" s="10" t="s">
        <v>74</v>
      </c>
      <c r="M117" s="10" t="s">
        <v>75</v>
      </c>
      <c r="N117" s="10" t="s">
        <v>249</v>
      </c>
      <c r="P117" s="10" t="s">
        <v>1113</v>
      </c>
      <c r="Q117" s="10" t="s">
        <v>71</v>
      </c>
      <c r="R117" s="10" t="s">
        <v>71</v>
      </c>
      <c r="S117" s="10" t="s">
        <v>76</v>
      </c>
      <c r="U117" s="15" t="s">
        <v>82</v>
      </c>
      <c r="V117" s="38"/>
      <c r="W117" s="38" t="s">
        <v>83</v>
      </c>
      <c r="X117" s="155">
        <v>27</v>
      </c>
      <c r="Y117" s="10"/>
      <c r="Z117" s="10" t="s">
        <v>76</v>
      </c>
      <c r="AB117" s="10" t="s">
        <v>363</v>
      </c>
      <c r="AC117" s="152">
        <v>1</v>
      </c>
      <c r="AD117" s="15" t="s">
        <v>299</v>
      </c>
      <c r="AE117" s="10" t="s">
        <v>1128</v>
      </c>
      <c r="AF117" s="152" t="s">
        <v>1128</v>
      </c>
      <c r="AG117" s="10"/>
    </row>
    <row r="118" spans="2:33" x14ac:dyDescent="0.2">
      <c r="B118" s="141"/>
      <c r="D118" s="10" t="s">
        <v>300</v>
      </c>
      <c r="E118" s="135" t="s">
        <v>301</v>
      </c>
      <c r="F118" s="135">
        <v>-0.69316129999999998</v>
      </c>
      <c r="G118" s="112">
        <v>100115</v>
      </c>
      <c r="I118" s="88">
        <v>328.73710697329989</v>
      </c>
      <c r="J118" s="10" t="s">
        <v>74</v>
      </c>
      <c r="K118" s="83">
        <v>0.06</v>
      </c>
      <c r="L118" s="10" t="s">
        <v>74</v>
      </c>
      <c r="M118" s="10" t="s">
        <v>75</v>
      </c>
      <c r="N118" s="10" t="s">
        <v>1114</v>
      </c>
      <c r="P118" s="10" t="s">
        <v>1113</v>
      </c>
      <c r="Q118" s="10" t="s">
        <v>71</v>
      </c>
      <c r="R118" s="10" t="s">
        <v>82</v>
      </c>
      <c r="S118" s="10" t="s">
        <v>76</v>
      </c>
      <c r="U118" s="15" t="s">
        <v>82</v>
      </c>
      <c r="V118" s="38"/>
      <c r="W118" s="38" t="s">
        <v>83</v>
      </c>
      <c r="X118" s="155">
        <v>18</v>
      </c>
      <c r="Y118" s="10" t="s">
        <v>1120</v>
      </c>
      <c r="Z118" s="10" t="s">
        <v>76</v>
      </c>
      <c r="AB118" s="10" t="s">
        <v>113</v>
      </c>
      <c r="AC118" s="152">
        <v>0.62679594965777674</v>
      </c>
      <c r="AD118" s="15" t="s">
        <v>84</v>
      </c>
      <c r="AE118" s="10" t="s">
        <v>163</v>
      </c>
      <c r="AF118" s="152">
        <v>0.3605577736022364</v>
      </c>
      <c r="AG118" s="10"/>
    </row>
    <row r="119" spans="2:33" x14ac:dyDescent="0.2">
      <c r="B119" s="141"/>
      <c r="D119" s="10" t="s">
        <v>302</v>
      </c>
      <c r="E119" s="135" t="s">
        <v>303</v>
      </c>
      <c r="F119" s="135">
        <v>0.22313975</v>
      </c>
      <c r="G119" s="112">
        <v>102082</v>
      </c>
      <c r="I119" s="88">
        <v>67.64421612554402</v>
      </c>
      <c r="J119" s="10" t="s">
        <v>74</v>
      </c>
      <c r="K119" s="83">
        <v>0.04</v>
      </c>
      <c r="L119" s="10" t="s">
        <v>74</v>
      </c>
      <c r="M119" s="10" t="s">
        <v>75</v>
      </c>
      <c r="N119" s="10" t="s">
        <v>1077</v>
      </c>
      <c r="P119" s="10" t="s">
        <v>1113</v>
      </c>
      <c r="Q119" s="10" t="s">
        <v>82</v>
      </c>
      <c r="R119" s="10" t="s">
        <v>82</v>
      </c>
      <c r="S119" s="10" t="s">
        <v>76</v>
      </c>
      <c r="U119" s="15" t="s">
        <v>82</v>
      </c>
      <c r="V119" s="38"/>
      <c r="W119" s="38" t="s">
        <v>83</v>
      </c>
      <c r="X119" s="155">
        <v>9</v>
      </c>
      <c r="Y119" s="10" t="s">
        <v>1120</v>
      </c>
      <c r="Z119" s="10" t="s">
        <v>76</v>
      </c>
      <c r="AB119" s="10" t="s">
        <v>183</v>
      </c>
      <c r="AC119" s="152">
        <v>0.85454899331550349</v>
      </c>
      <c r="AD119" s="38" t="s">
        <v>84</v>
      </c>
      <c r="AE119" s="10" t="s">
        <v>72</v>
      </c>
      <c r="AF119" s="152">
        <v>9.7648714032748107E-2</v>
      </c>
      <c r="AG119" s="10"/>
    </row>
    <row r="120" spans="2:33" x14ac:dyDescent="0.2">
      <c r="B120" s="141"/>
      <c r="D120" s="10" t="s">
        <v>304</v>
      </c>
      <c r="E120" s="135" t="s">
        <v>305</v>
      </c>
      <c r="F120" s="135">
        <v>0.13979195</v>
      </c>
      <c r="G120" s="112">
        <v>101657</v>
      </c>
      <c r="I120" s="88">
        <v>41.478705129736944</v>
      </c>
      <c r="J120" s="10" t="s">
        <v>74</v>
      </c>
      <c r="K120" s="83">
        <v>1.9E-2</v>
      </c>
      <c r="L120" s="10" t="s">
        <v>74</v>
      </c>
      <c r="M120" s="10" t="s">
        <v>75</v>
      </c>
      <c r="N120" s="10" t="s">
        <v>1075</v>
      </c>
      <c r="P120" s="10" t="s">
        <v>1113</v>
      </c>
      <c r="Q120" s="10" t="s">
        <v>71</v>
      </c>
      <c r="R120" s="10" t="s">
        <v>82</v>
      </c>
      <c r="S120" s="10" t="s">
        <v>76</v>
      </c>
      <c r="U120" s="15" t="s">
        <v>82</v>
      </c>
      <c r="V120" s="38"/>
      <c r="W120" s="38" t="s">
        <v>83</v>
      </c>
      <c r="X120" s="155">
        <v>18</v>
      </c>
      <c r="Y120" s="10" t="s">
        <v>1120</v>
      </c>
      <c r="Z120" s="10" t="s">
        <v>76</v>
      </c>
      <c r="AB120" s="10" t="s">
        <v>178</v>
      </c>
      <c r="AC120" s="152">
        <v>0.81655893105887156</v>
      </c>
      <c r="AD120" s="38" t="s">
        <v>84</v>
      </c>
      <c r="AE120" s="10" t="s">
        <v>169</v>
      </c>
      <c r="AF120" s="152">
        <v>0.12433427040599562</v>
      </c>
      <c r="AG120" s="10"/>
    </row>
    <row r="121" spans="2:33" x14ac:dyDescent="0.2">
      <c r="B121" s="141"/>
      <c r="D121" s="10" t="s">
        <v>306</v>
      </c>
      <c r="E121" s="135" t="s">
        <v>307</v>
      </c>
      <c r="F121" s="135">
        <v>0.55861331000000003</v>
      </c>
      <c r="G121" s="112">
        <v>101943</v>
      </c>
      <c r="I121" s="88">
        <v>123.01716092668697</v>
      </c>
      <c r="J121" s="10" t="s">
        <v>74</v>
      </c>
      <c r="K121" s="83">
        <v>0.05</v>
      </c>
      <c r="L121" s="10" t="s">
        <v>74</v>
      </c>
      <c r="M121" s="10" t="s">
        <v>75</v>
      </c>
      <c r="N121" s="10" t="s">
        <v>1114</v>
      </c>
      <c r="P121" s="10" t="s">
        <v>1113</v>
      </c>
      <c r="Q121" s="10" t="s">
        <v>71</v>
      </c>
      <c r="R121" s="10" t="s">
        <v>82</v>
      </c>
      <c r="S121" s="10" t="s">
        <v>76</v>
      </c>
      <c r="U121" s="15" t="s">
        <v>82</v>
      </c>
      <c r="V121" s="38"/>
      <c r="W121" s="38" t="s">
        <v>83</v>
      </c>
      <c r="X121" s="155">
        <v>18</v>
      </c>
      <c r="Y121" s="10" t="s">
        <v>1120</v>
      </c>
      <c r="Z121" s="10" t="s">
        <v>76</v>
      </c>
      <c r="AB121" s="10" t="s">
        <v>183</v>
      </c>
      <c r="AC121" s="152">
        <v>0.80698100083506596</v>
      </c>
      <c r="AD121" s="15" t="s">
        <v>84</v>
      </c>
      <c r="AE121" s="10" t="s">
        <v>72</v>
      </c>
      <c r="AF121" s="152">
        <v>0.12799506877512973</v>
      </c>
      <c r="AG121" s="10"/>
    </row>
    <row r="122" spans="2:33" x14ac:dyDescent="0.2">
      <c r="B122" s="141"/>
      <c r="D122" s="10" t="s">
        <v>308</v>
      </c>
      <c r="E122" s="135" t="s">
        <v>309</v>
      </c>
      <c r="F122" s="135">
        <v>-0.31538319999999997</v>
      </c>
      <c r="G122" s="112">
        <v>100697</v>
      </c>
      <c r="I122" s="88">
        <v>208.00089623418489</v>
      </c>
      <c r="J122" s="10" t="s">
        <v>74</v>
      </c>
      <c r="K122" s="83">
        <v>0.04</v>
      </c>
      <c r="L122" s="10" t="s">
        <v>74</v>
      </c>
      <c r="M122" s="10" t="s">
        <v>75</v>
      </c>
      <c r="N122" s="10" t="s">
        <v>1114</v>
      </c>
      <c r="P122" s="10" t="s">
        <v>1113</v>
      </c>
      <c r="Q122" s="10" t="s">
        <v>71</v>
      </c>
      <c r="R122" s="10" t="s">
        <v>82</v>
      </c>
      <c r="S122" s="10" t="s">
        <v>76</v>
      </c>
      <c r="U122" s="15" t="s">
        <v>82</v>
      </c>
      <c r="V122" s="38"/>
      <c r="W122" s="38" t="s">
        <v>83</v>
      </c>
      <c r="X122" s="155">
        <v>27</v>
      </c>
      <c r="Y122" s="10" t="s">
        <v>1120</v>
      </c>
      <c r="Z122" s="10" t="s">
        <v>76</v>
      </c>
      <c r="AB122" s="10" t="s">
        <v>163</v>
      </c>
      <c r="AC122" s="152">
        <v>0.79139327850167884</v>
      </c>
      <c r="AD122" s="15" t="s">
        <v>84</v>
      </c>
      <c r="AE122" s="10" t="s">
        <v>169</v>
      </c>
      <c r="AF122" s="152">
        <v>0.18589906858314495</v>
      </c>
      <c r="AG122" s="10"/>
    </row>
    <row r="123" spans="2:33" x14ac:dyDescent="0.2">
      <c r="B123" s="141"/>
      <c r="D123" s="10" t="s">
        <v>310</v>
      </c>
      <c r="E123" s="135" t="s">
        <v>311</v>
      </c>
      <c r="F123" s="135">
        <v>0.64413754599999995</v>
      </c>
      <c r="G123" s="112">
        <v>101001</v>
      </c>
      <c r="I123" s="88">
        <v>55.308641212906991</v>
      </c>
      <c r="J123" s="10" t="s">
        <v>74</v>
      </c>
      <c r="K123" s="83">
        <v>0.03</v>
      </c>
      <c r="L123" s="10" t="s">
        <v>74</v>
      </c>
      <c r="M123" s="10" t="s">
        <v>75</v>
      </c>
      <c r="N123" s="10" t="s">
        <v>1077</v>
      </c>
      <c r="P123" s="10" t="s">
        <v>1113</v>
      </c>
      <c r="Q123" s="10" t="s">
        <v>82</v>
      </c>
      <c r="R123" s="10" t="s">
        <v>82</v>
      </c>
      <c r="S123" s="10" t="s">
        <v>76</v>
      </c>
      <c r="U123" s="15" t="s">
        <v>82</v>
      </c>
      <c r="V123" s="38"/>
      <c r="W123" s="38" t="s">
        <v>83</v>
      </c>
      <c r="X123" s="155">
        <v>18</v>
      </c>
      <c r="Y123" s="10" t="s">
        <v>1120</v>
      </c>
      <c r="Z123" s="10" t="s">
        <v>76</v>
      </c>
      <c r="AB123" s="10" t="s">
        <v>174</v>
      </c>
      <c r="AC123" s="152">
        <v>0.86210644245690871</v>
      </c>
      <c r="AD123" s="38" t="s">
        <v>84</v>
      </c>
      <c r="AE123" s="10" t="s">
        <v>183</v>
      </c>
      <c r="AF123" s="152">
        <v>0.13789355754309132</v>
      </c>
      <c r="AG123" s="10"/>
    </row>
    <row r="124" spans="2:33" x14ac:dyDescent="0.2">
      <c r="B124" s="141"/>
      <c r="C124" s="14"/>
      <c r="D124" s="10" t="s">
        <v>312</v>
      </c>
      <c r="E124" s="135" t="s">
        <v>313</v>
      </c>
      <c r="F124" s="135">
        <v>-0.46981876</v>
      </c>
      <c r="G124" s="112">
        <v>103208</v>
      </c>
      <c r="H124" s="14"/>
      <c r="I124" s="88">
        <v>138.22628938058338</v>
      </c>
      <c r="J124" s="10" t="s">
        <v>74</v>
      </c>
      <c r="K124" s="83">
        <v>0.05</v>
      </c>
      <c r="L124" s="10" t="s">
        <v>74</v>
      </c>
      <c r="M124" s="10" t="s">
        <v>75</v>
      </c>
      <c r="N124" s="10" t="s">
        <v>1077</v>
      </c>
      <c r="O124" s="14"/>
      <c r="P124" s="10" t="s">
        <v>1113</v>
      </c>
      <c r="Q124" s="10" t="s">
        <v>71</v>
      </c>
      <c r="R124" s="10" t="s">
        <v>82</v>
      </c>
      <c r="S124" s="10" t="s">
        <v>76</v>
      </c>
      <c r="T124" s="14"/>
      <c r="U124" s="15" t="s">
        <v>82</v>
      </c>
      <c r="V124" s="38"/>
      <c r="W124" s="38" t="s">
        <v>83</v>
      </c>
      <c r="X124" s="155">
        <v>27</v>
      </c>
      <c r="Y124" s="10" t="s">
        <v>1120</v>
      </c>
      <c r="Z124" s="10" t="s">
        <v>76</v>
      </c>
      <c r="AB124" s="10" t="s">
        <v>163</v>
      </c>
      <c r="AC124" s="152">
        <v>0.686637146146862</v>
      </c>
      <c r="AD124" s="15" t="s">
        <v>84</v>
      </c>
      <c r="AE124" s="10" t="s">
        <v>169</v>
      </c>
      <c r="AF124" s="152">
        <v>0.23691710640293198</v>
      </c>
      <c r="AG124" s="10"/>
    </row>
    <row r="125" spans="2:33" x14ac:dyDescent="0.2">
      <c r="B125" s="141"/>
      <c r="D125" s="10" t="s">
        <v>314</v>
      </c>
      <c r="E125" s="135" t="s">
        <v>315</v>
      </c>
      <c r="F125" s="135">
        <v>-0.74734560000000005</v>
      </c>
      <c r="G125" s="112">
        <v>100093</v>
      </c>
      <c r="I125" s="88">
        <v>213.31866475689171</v>
      </c>
      <c r="J125" s="10" t="s">
        <v>74</v>
      </c>
      <c r="K125" s="83">
        <v>0.05</v>
      </c>
      <c r="L125" s="10" t="s">
        <v>74</v>
      </c>
      <c r="M125" s="10" t="s">
        <v>75</v>
      </c>
      <c r="N125" s="10" t="s">
        <v>1077</v>
      </c>
      <c r="P125" s="10" t="s">
        <v>1113</v>
      </c>
      <c r="Q125" s="10" t="s">
        <v>71</v>
      </c>
      <c r="R125" s="10" t="s">
        <v>82</v>
      </c>
      <c r="S125" s="10" t="s">
        <v>76</v>
      </c>
      <c r="U125" s="15" t="s">
        <v>82</v>
      </c>
      <c r="V125" s="38"/>
      <c r="W125" s="38" t="s">
        <v>83</v>
      </c>
      <c r="X125" s="155">
        <v>18</v>
      </c>
      <c r="Y125" s="10" t="s">
        <v>1120</v>
      </c>
      <c r="Z125" s="10" t="s">
        <v>76</v>
      </c>
      <c r="AB125" s="10" t="s">
        <v>163</v>
      </c>
      <c r="AC125" s="152">
        <v>0.52057618472463441</v>
      </c>
      <c r="AD125" s="15" t="s">
        <v>84</v>
      </c>
      <c r="AE125" s="10" t="s">
        <v>113</v>
      </c>
      <c r="AF125" s="152">
        <v>0.46819311670659269</v>
      </c>
      <c r="AG125" s="10"/>
    </row>
    <row r="126" spans="2:33" x14ac:dyDescent="0.2">
      <c r="B126" s="141"/>
      <c r="D126" s="10" t="s">
        <v>316</v>
      </c>
      <c r="E126" s="135" t="s">
        <v>317</v>
      </c>
      <c r="F126" s="135">
        <v>1.0624033100000001</v>
      </c>
      <c r="G126" s="112">
        <v>102571</v>
      </c>
      <c r="I126" s="88">
        <v>757.67624387397905</v>
      </c>
      <c r="J126" s="10" t="s">
        <v>74</v>
      </c>
      <c r="K126" s="83">
        <v>0.05</v>
      </c>
      <c r="L126" s="10" t="s">
        <v>74</v>
      </c>
      <c r="M126" s="10" t="s">
        <v>75</v>
      </c>
      <c r="N126" s="10" t="s">
        <v>249</v>
      </c>
      <c r="P126" s="10" t="s">
        <v>1113</v>
      </c>
      <c r="Q126" s="10" t="s">
        <v>71</v>
      </c>
      <c r="R126" s="10" t="s">
        <v>82</v>
      </c>
      <c r="S126" s="10" t="s">
        <v>76</v>
      </c>
      <c r="U126" s="15" t="s">
        <v>82</v>
      </c>
      <c r="V126" s="38"/>
      <c r="W126" s="38" t="s">
        <v>83</v>
      </c>
      <c r="X126" s="155">
        <v>27</v>
      </c>
      <c r="Y126" s="10" t="s">
        <v>1120</v>
      </c>
      <c r="Z126" s="10" t="s">
        <v>76</v>
      </c>
      <c r="AB126" s="10" t="s">
        <v>72</v>
      </c>
      <c r="AC126" s="152">
        <v>0.92955273188602594</v>
      </c>
      <c r="AD126" s="15" t="s">
        <v>84</v>
      </c>
      <c r="AE126" s="10" t="s">
        <v>117</v>
      </c>
      <c r="AF126" s="152">
        <v>2.9538900689010557E-2</v>
      </c>
      <c r="AG126" s="10"/>
    </row>
    <row r="127" spans="2:33" x14ac:dyDescent="0.2">
      <c r="B127" s="141"/>
      <c r="D127" s="10" t="s">
        <v>318</v>
      </c>
      <c r="E127" s="135" t="s">
        <v>319</v>
      </c>
      <c r="F127" s="135">
        <v>-0.6979822</v>
      </c>
      <c r="G127" s="112">
        <v>101474</v>
      </c>
      <c r="I127" s="88">
        <v>129.64886515114421</v>
      </c>
      <c r="J127" s="10" t="s">
        <v>74</v>
      </c>
      <c r="K127" s="83">
        <v>0.04</v>
      </c>
      <c r="L127" s="10" t="s">
        <v>74</v>
      </c>
      <c r="M127" s="10" t="s">
        <v>75</v>
      </c>
      <c r="N127" s="10" t="s">
        <v>1114</v>
      </c>
      <c r="P127" s="10" t="s">
        <v>1113</v>
      </c>
      <c r="Q127" s="10" t="s">
        <v>71</v>
      </c>
      <c r="R127" s="10" t="s">
        <v>82</v>
      </c>
      <c r="S127" s="10" t="s">
        <v>76</v>
      </c>
      <c r="U127" s="15" t="s">
        <v>82</v>
      </c>
      <c r="V127" s="38"/>
      <c r="W127" s="38" t="s">
        <v>83</v>
      </c>
      <c r="X127" s="155">
        <v>27</v>
      </c>
      <c r="Y127" s="10" t="s">
        <v>1120</v>
      </c>
      <c r="Z127" s="10" t="s">
        <v>76</v>
      </c>
      <c r="AB127" s="10" t="s">
        <v>163</v>
      </c>
      <c r="AC127" s="152">
        <v>0.50641816235932069</v>
      </c>
      <c r="AD127" s="15" t="s">
        <v>84</v>
      </c>
      <c r="AE127" s="10" t="s">
        <v>113</v>
      </c>
      <c r="AF127" s="152">
        <v>0.48231462658936408</v>
      </c>
      <c r="AG127" s="10"/>
    </row>
    <row r="128" spans="2:33" x14ac:dyDescent="0.2">
      <c r="B128" s="141"/>
      <c r="D128" s="10" t="s">
        <v>320</v>
      </c>
      <c r="E128" s="135" t="s">
        <v>321</v>
      </c>
      <c r="F128" s="135">
        <v>0.66391665</v>
      </c>
      <c r="G128" s="112">
        <v>101364</v>
      </c>
      <c r="I128" s="88">
        <v>183.49308480884875</v>
      </c>
      <c r="J128" s="10" t="s">
        <v>74</v>
      </c>
      <c r="K128" s="83">
        <v>0.05</v>
      </c>
      <c r="L128" s="10" t="s">
        <v>74</v>
      </c>
      <c r="M128" s="10" t="s">
        <v>75</v>
      </c>
      <c r="N128" s="10" t="s">
        <v>1114</v>
      </c>
      <c r="P128" s="10" t="s">
        <v>1113</v>
      </c>
      <c r="Q128" s="10" t="s">
        <v>71</v>
      </c>
      <c r="R128" s="10" t="s">
        <v>82</v>
      </c>
      <c r="S128" s="10" t="s">
        <v>76</v>
      </c>
      <c r="U128" s="15" t="s">
        <v>82</v>
      </c>
      <c r="V128" s="38"/>
      <c r="W128" s="38" t="s">
        <v>83</v>
      </c>
      <c r="X128" s="155">
        <v>27</v>
      </c>
      <c r="Y128" s="10" t="s">
        <v>1120</v>
      </c>
      <c r="Z128" s="10" t="s">
        <v>76</v>
      </c>
      <c r="AB128" s="10" t="s">
        <v>72</v>
      </c>
      <c r="AC128" s="152">
        <v>0.99232127260158576</v>
      </c>
      <c r="AD128" s="15" t="s">
        <v>84</v>
      </c>
      <c r="AE128" s="10" t="s">
        <v>183</v>
      </c>
      <c r="AF128" s="152">
        <v>7.6787273984142614E-3</v>
      </c>
      <c r="AG128" s="10"/>
    </row>
    <row r="129" spans="2:33" x14ac:dyDescent="0.2">
      <c r="B129" s="141"/>
      <c r="D129" s="10" t="s">
        <v>322</v>
      </c>
      <c r="E129" s="135" t="s">
        <v>323</v>
      </c>
      <c r="F129" s="135">
        <v>0.80666979999999999</v>
      </c>
      <c r="G129" s="112">
        <v>102131</v>
      </c>
      <c r="I129" s="88">
        <v>65.787532739120692</v>
      </c>
      <c r="J129" s="10" t="s">
        <v>74</v>
      </c>
      <c r="K129" s="83">
        <v>0.03</v>
      </c>
      <c r="L129" s="10" t="s">
        <v>74</v>
      </c>
      <c r="M129" s="10" t="s">
        <v>75</v>
      </c>
      <c r="N129" s="10" t="s">
        <v>1075</v>
      </c>
      <c r="P129" s="10" t="s">
        <v>1113</v>
      </c>
      <c r="Q129" s="10" t="s">
        <v>82</v>
      </c>
      <c r="R129" s="10" t="s">
        <v>82</v>
      </c>
      <c r="S129" s="10" t="s">
        <v>76</v>
      </c>
      <c r="U129" s="15" t="s">
        <v>82</v>
      </c>
      <c r="V129" s="38"/>
      <c r="W129" s="38" t="s">
        <v>83</v>
      </c>
      <c r="X129" s="155">
        <v>27</v>
      </c>
      <c r="Y129" s="10" t="s">
        <v>1120</v>
      </c>
      <c r="Z129" s="10" t="s">
        <v>76</v>
      </c>
      <c r="AB129" s="10" t="s">
        <v>237</v>
      </c>
      <c r="AC129" s="152">
        <v>0.70077029429192184</v>
      </c>
      <c r="AD129" s="38" t="s">
        <v>84</v>
      </c>
      <c r="AE129" s="10" t="s">
        <v>72</v>
      </c>
      <c r="AF129" s="152">
        <v>0.21280466126802292</v>
      </c>
      <c r="AG129" s="10"/>
    </row>
    <row r="130" spans="2:33" x14ac:dyDescent="0.2">
      <c r="B130" s="141"/>
      <c r="D130" s="10" t="s">
        <v>324</v>
      </c>
      <c r="E130" s="135" t="s">
        <v>325</v>
      </c>
      <c r="F130" s="135">
        <v>-0.9263979</v>
      </c>
      <c r="G130" s="112">
        <v>101163</v>
      </c>
      <c r="I130" s="88">
        <v>435.14160743213887</v>
      </c>
      <c r="J130" s="10" t="s">
        <v>74</v>
      </c>
      <c r="K130" s="83">
        <v>0.04</v>
      </c>
      <c r="L130" s="10" t="s">
        <v>74</v>
      </c>
      <c r="M130" s="10" t="s">
        <v>75</v>
      </c>
      <c r="N130" s="10" t="s">
        <v>1077</v>
      </c>
      <c r="P130" s="10" t="s">
        <v>1113</v>
      </c>
      <c r="Q130" s="10" t="s">
        <v>71</v>
      </c>
      <c r="R130" s="10" t="s">
        <v>82</v>
      </c>
      <c r="S130" s="10" t="s">
        <v>76</v>
      </c>
      <c r="U130" s="15" t="s">
        <v>82</v>
      </c>
      <c r="V130" s="38"/>
      <c r="W130" s="38" t="s">
        <v>83</v>
      </c>
      <c r="X130" s="155">
        <v>27</v>
      </c>
      <c r="Y130" s="10" t="s">
        <v>1120</v>
      </c>
      <c r="Z130" s="10" t="s">
        <v>76</v>
      </c>
      <c r="AB130" s="10" t="s">
        <v>113</v>
      </c>
      <c r="AC130" s="152">
        <v>0.94690356419822164</v>
      </c>
      <c r="AD130" s="15" t="s">
        <v>84</v>
      </c>
      <c r="AE130" s="10" t="s">
        <v>297</v>
      </c>
      <c r="AF130" s="152">
        <v>3.4945372530038737E-2</v>
      </c>
      <c r="AG130" s="10"/>
    </row>
    <row r="131" spans="2:33" x14ac:dyDescent="0.2">
      <c r="B131" s="141"/>
      <c r="D131" s="10" t="s">
        <v>326</v>
      </c>
      <c r="E131" s="135" t="s">
        <v>327</v>
      </c>
      <c r="F131" s="135">
        <v>0.42809838</v>
      </c>
      <c r="G131" s="112">
        <v>102260</v>
      </c>
      <c r="I131" s="88">
        <v>61.442260012794534</v>
      </c>
      <c r="J131" s="10" t="s">
        <v>74</v>
      </c>
      <c r="K131" s="83">
        <v>0.04</v>
      </c>
      <c r="L131" s="10" t="s">
        <v>74</v>
      </c>
      <c r="M131" s="10" t="s">
        <v>75</v>
      </c>
      <c r="N131" s="10" t="s">
        <v>1077</v>
      </c>
      <c r="P131" s="10" t="s">
        <v>1113</v>
      </c>
      <c r="Q131" s="10" t="s">
        <v>82</v>
      </c>
      <c r="R131" s="10" t="s">
        <v>82</v>
      </c>
      <c r="S131" s="10" t="s">
        <v>76</v>
      </c>
      <c r="U131" s="15" t="s">
        <v>82</v>
      </c>
      <c r="V131" s="38"/>
      <c r="W131" s="38" t="s">
        <v>83</v>
      </c>
      <c r="X131" s="155">
        <v>18</v>
      </c>
      <c r="Y131" s="10" t="s">
        <v>1120</v>
      </c>
      <c r="Z131" s="10" t="s">
        <v>76</v>
      </c>
      <c r="AB131" s="10" t="s">
        <v>178</v>
      </c>
      <c r="AC131" s="152">
        <v>0.54170641466320468</v>
      </c>
      <c r="AD131" s="38" t="s">
        <v>84</v>
      </c>
      <c r="AE131" s="10" t="s">
        <v>72</v>
      </c>
      <c r="AF131" s="152">
        <v>0.44563298131623019</v>
      </c>
      <c r="AG131" s="10"/>
    </row>
    <row r="132" spans="2:33" x14ac:dyDescent="0.2">
      <c r="B132" s="141"/>
      <c r="D132" s="10" t="s">
        <v>328</v>
      </c>
      <c r="E132" s="135" t="s">
        <v>329</v>
      </c>
      <c r="F132" s="135">
        <v>0.28839363000000001</v>
      </c>
      <c r="G132" s="112">
        <v>100480</v>
      </c>
      <c r="I132" s="88">
        <v>1096.7737851768138</v>
      </c>
      <c r="J132" s="10" t="s">
        <v>74</v>
      </c>
      <c r="K132" s="83">
        <v>0.05</v>
      </c>
      <c r="L132" s="10" t="s">
        <v>74</v>
      </c>
      <c r="M132" s="10" t="s">
        <v>75</v>
      </c>
      <c r="N132" s="10" t="s">
        <v>1114</v>
      </c>
      <c r="P132" s="10" t="s">
        <v>1113</v>
      </c>
      <c r="Q132" s="10" t="s">
        <v>71</v>
      </c>
      <c r="R132" s="10" t="s">
        <v>82</v>
      </c>
      <c r="S132" s="10" t="s">
        <v>76</v>
      </c>
      <c r="U132" s="15" t="s">
        <v>82</v>
      </c>
      <c r="V132" s="38"/>
      <c r="W132" s="38" t="s">
        <v>83</v>
      </c>
      <c r="X132" s="155">
        <v>27</v>
      </c>
      <c r="Y132" s="10" t="s">
        <v>1120</v>
      </c>
      <c r="Z132" s="10" t="s">
        <v>76</v>
      </c>
      <c r="AB132" s="10" t="s">
        <v>237</v>
      </c>
      <c r="AC132" s="152">
        <v>0.50886446732470603</v>
      </c>
      <c r="AD132" s="15" t="s">
        <v>84</v>
      </c>
      <c r="AE132" s="10" t="s">
        <v>183</v>
      </c>
      <c r="AF132" s="152">
        <v>0.33290880462417061</v>
      </c>
      <c r="AG132" s="10"/>
    </row>
    <row r="133" spans="2:33" x14ac:dyDescent="0.2">
      <c r="B133" s="141"/>
      <c r="D133" s="10" t="s">
        <v>330</v>
      </c>
      <c r="E133" s="135" t="s">
        <v>331</v>
      </c>
      <c r="F133" s="135">
        <v>0.28854316000000002</v>
      </c>
      <c r="G133" s="112">
        <v>102261</v>
      </c>
      <c r="I133" s="88">
        <v>889.10848808201251</v>
      </c>
      <c r="J133" s="10" t="s">
        <v>74</v>
      </c>
      <c r="K133" s="83">
        <v>0.03</v>
      </c>
      <c r="L133" s="10" t="s">
        <v>74</v>
      </c>
      <c r="M133" s="10" t="s">
        <v>75</v>
      </c>
      <c r="N133" s="10" t="s">
        <v>1114</v>
      </c>
      <c r="P133" s="10" t="s">
        <v>1113</v>
      </c>
      <c r="Q133" s="10" t="s">
        <v>71</v>
      </c>
      <c r="R133" s="10" t="s">
        <v>71</v>
      </c>
      <c r="S133" s="10" t="s">
        <v>76</v>
      </c>
      <c r="U133" s="15" t="s">
        <v>82</v>
      </c>
      <c r="V133" s="10"/>
      <c r="W133" s="38" t="s">
        <v>83</v>
      </c>
      <c r="X133" s="155">
        <v>27</v>
      </c>
      <c r="Y133" s="10" t="s">
        <v>1120</v>
      </c>
      <c r="Z133" s="10" t="s">
        <v>76</v>
      </c>
      <c r="AB133" s="10" t="s">
        <v>183</v>
      </c>
      <c r="AC133" s="152">
        <v>0.67310213802146046</v>
      </c>
      <c r="AD133" s="15" t="s">
        <v>112</v>
      </c>
      <c r="AE133" s="10" t="s">
        <v>155</v>
      </c>
      <c r="AF133" s="152">
        <v>0.13015151533862795</v>
      </c>
      <c r="AG133" s="10"/>
    </row>
    <row r="134" spans="2:33" x14ac:dyDescent="0.2">
      <c r="B134" s="141"/>
      <c r="D134" s="10" t="s">
        <v>332</v>
      </c>
      <c r="E134" s="135" t="s">
        <v>333</v>
      </c>
      <c r="F134" s="135">
        <v>0.20590713999999999</v>
      </c>
      <c r="G134" s="112">
        <v>100248</v>
      </c>
      <c r="I134" s="88">
        <v>766.20675035586135</v>
      </c>
      <c r="J134" s="10" t="s">
        <v>74</v>
      </c>
      <c r="K134" s="83">
        <v>0.04</v>
      </c>
      <c r="L134" s="10" t="s">
        <v>74</v>
      </c>
      <c r="M134" s="10" t="s">
        <v>75</v>
      </c>
      <c r="N134" s="10" t="s">
        <v>1115</v>
      </c>
      <c r="P134" s="10" t="s">
        <v>1113</v>
      </c>
      <c r="Q134" s="10" t="s">
        <v>71</v>
      </c>
      <c r="R134" s="10" t="s">
        <v>82</v>
      </c>
      <c r="S134" s="10" t="s">
        <v>76</v>
      </c>
      <c r="U134" s="15" t="s">
        <v>82</v>
      </c>
      <c r="V134" s="38"/>
      <c r="W134" s="38" t="s">
        <v>83</v>
      </c>
      <c r="X134" s="155">
        <v>27</v>
      </c>
      <c r="Y134" s="10" t="s">
        <v>1120</v>
      </c>
      <c r="Z134" s="10" t="s">
        <v>76</v>
      </c>
      <c r="AB134" s="10" t="s">
        <v>169</v>
      </c>
      <c r="AC134" s="152">
        <v>0.39585104584906694</v>
      </c>
      <c r="AD134" s="15" t="s">
        <v>84</v>
      </c>
      <c r="AE134" s="10" t="s">
        <v>183</v>
      </c>
      <c r="AF134" s="152">
        <v>0.3615060092998626</v>
      </c>
      <c r="AG134" s="10"/>
    </row>
    <row r="135" spans="2:33" x14ac:dyDescent="0.2">
      <c r="B135" s="141"/>
      <c r="D135" s="10" t="s">
        <v>334</v>
      </c>
      <c r="E135" s="135" t="s">
        <v>335</v>
      </c>
      <c r="F135" s="135">
        <v>8.4238419999999994E-2</v>
      </c>
      <c r="G135" s="112">
        <v>102603</v>
      </c>
      <c r="I135" s="88">
        <v>514.08292982079649</v>
      </c>
      <c r="J135" s="10" t="s">
        <v>74</v>
      </c>
      <c r="K135" s="83">
        <v>0.05</v>
      </c>
      <c r="L135" s="10" t="s">
        <v>74</v>
      </c>
      <c r="M135" s="10" t="s">
        <v>75</v>
      </c>
      <c r="N135" s="10" t="s">
        <v>1114</v>
      </c>
      <c r="P135" s="10" t="s">
        <v>1113</v>
      </c>
      <c r="Q135" s="10" t="s">
        <v>71</v>
      </c>
      <c r="R135" s="10" t="s">
        <v>82</v>
      </c>
      <c r="S135" s="10" t="s">
        <v>76</v>
      </c>
      <c r="U135" s="15" t="s">
        <v>82</v>
      </c>
      <c r="V135" s="38"/>
      <c r="W135" s="38" t="s">
        <v>83</v>
      </c>
      <c r="X135" s="155">
        <v>18</v>
      </c>
      <c r="Y135" s="10" t="s">
        <v>1120</v>
      </c>
      <c r="Z135" s="10" t="s">
        <v>76</v>
      </c>
      <c r="AB135" s="10" t="s">
        <v>169</v>
      </c>
      <c r="AC135" s="152">
        <v>0.74156440721387817</v>
      </c>
      <c r="AD135" s="15" t="s">
        <v>84</v>
      </c>
      <c r="AE135" s="10" t="s">
        <v>178</v>
      </c>
      <c r="AF135" s="152">
        <v>0.19402143431847635</v>
      </c>
      <c r="AG135" s="10"/>
    </row>
    <row r="136" spans="2:33" x14ac:dyDescent="0.2">
      <c r="B136" s="141"/>
      <c r="D136" s="10" t="s">
        <v>336</v>
      </c>
      <c r="E136" s="135" t="s">
        <v>337</v>
      </c>
      <c r="F136" s="135">
        <v>0.26855688700000002</v>
      </c>
      <c r="G136" s="112">
        <v>100550</v>
      </c>
      <c r="I136" s="88">
        <v>290.29350507824847</v>
      </c>
      <c r="J136" s="10" t="s">
        <v>74</v>
      </c>
      <c r="K136" s="83">
        <v>0.04</v>
      </c>
      <c r="L136" s="10" t="s">
        <v>74</v>
      </c>
      <c r="M136" s="10" t="s">
        <v>75</v>
      </c>
      <c r="N136" s="10" t="s">
        <v>1114</v>
      </c>
      <c r="P136" s="10" t="s">
        <v>1113</v>
      </c>
      <c r="Q136" s="10" t="s">
        <v>71</v>
      </c>
      <c r="R136" s="10" t="s">
        <v>82</v>
      </c>
      <c r="S136" s="10" t="s">
        <v>76</v>
      </c>
      <c r="U136" s="15" t="s">
        <v>82</v>
      </c>
      <c r="V136" s="38"/>
      <c r="W136" s="38" t="s">
        <v>83</v>
      </c>
      <c r="X136" s="155">
        <v>27</v>
      </c>
      <c r="Y136" s="10" t="s">
        <v>1120</v>
      </c>
      <c r="Z136" s="10" t="s">
        <v>76</v>
      </c>
      <c r="AB136" s="10" t="s">
        <v>178</v>
      </c>
      <c r="AC136" s="152">
        <v>0.96672310664579941</v>
      </c>
      <c r="AD136" s="15" t="s">
        <v>84</v>
      </c>
      <c r="AE136" s="10" t="s">
        <v>169</v>
      </c>
      <c r="AF136" s="152">
        <v>2.5521925486888176E-2</v>
      </c>
      <c r="AG136" s="10"/>
    </row>
    <row r="137" spans="2:33" x14ac:dyDescent="0.2">
      <c r="B137" s="141"/>
      <c r="D137" s="10" t="s">
        <v>338</v>
      </c>
      <c r="E137" s="135" t="s">
        <v>339</v>
      </c>
      <c r="F137" s="135">
        <v>0.43045327100000003</v>
      </c>
      <c r="G137" s="112">
        <v>101286</v>
      </c>
      <c r="I137" s="88">
        <v>177.7869576951625</v>
      </c>
      <c r="J137" s="10" t="s">
        <v>74</v>
      </c>
      <c r="K137" s="83">
        <v>0.04</v>
      </c>
      <c r="L137" s="10" t="s">
        <v>74</v>
      </c>
      <c r="M137" s="10" t="s">
        <v>75</v>
      </c>
      <c r="N137" s="10" t="s">
        <v>1077</v>
      </c>
      <c r="P137" s="10" t="s">
        <v>1113</v>
      </c>
      <c r="Q137" s="10" t="s">
        <v>82</v>
      </c>
      <c r="R137" s="10" t="s">
        <v>82</v>
      </c>
      <c r="S137" s="10" t="s">
        <v>76</v>
      </c>
      <c r="U137" s="15" t="s">
        <v>82</v>
      </c>
      <c r="V137" s="38"/>
      <c r="W137" s="38" t="s">
        <v>83</v>
      </c>
      <c r="X137" s="155">
        <v>13.5</v>
      </c>
      <c r="Y137" s="10" t="s">
        <v>1120</v>
      </c>
      <c r="Z137" s="10" t="s">
        <v>76</v>
      </c>
      <c r="AB137" s="10" t="s">
        <v>174</v>
      </c>
      <c r="AC137" s="152">
        <v>0.53050724039017605</v>
      </c>
      <c r="AD137" s="15" t="s">
        <v>84</v>
      </c>
      <c r="AE137" s="10" t="s">
        <v>183</v>
      </c>
      <c r="AF137" s="152">
        <v>0.44867027357281603</v>
      </c>
      <c r="AG137" s="10"/>
    </row>
    <row r="138" spans="2:33" x14ac:dyDescent="0.2">
      <c r="B138" s="141"/>
      <c r="D138" s="10" t="s">
        <v>340</v>
      </c>
      <c r="E138" s="135" t="s">
        <v>341</v>
      </c>
      <c r="F138" s="135">
        <v>1.345251907</v>
      </c>
      <c r="G138" s="112">
        <v>101814</v>
      </c>
      <c r="I138" s="88">
        <v>1664.4935046640701</v>
      </c>
      <c r="J138" s="10" t="s">
        <v>74</v>
      </c>
      <c r="K138" s="83">
        <v>0.03</v>
      </c>
      <c r="L138" s="10" t="s">
        <v>74</v>
      </c>
      <c r="M138" s="10" t="s">
        <v>75</v>
      </c>
      <c r="N138" s="10" t="s">
        <v>249</v>
      </c>
      <c r="P138" s="10" t="s">
        <v>1113</v>
      </c>
      <c r="Q138" s="10" t="s">
        <v>71</v>
      </c>
      <c r="R138" s="10" t="s">
        <v>71</v>
      </c>
      <c r="S138" s="10" t="s">
        <v>76</v>
      </c>
      <c r="U138" s="15" t="s">
        <v>82</v>
      </c>
      <c r="V138" s="10"/>
      <c r="W138" s="38" t="s">
        <v>83</v>
      </c>
      <c r="X138" s="155">
        <v>27</v>
      </c>
      <c r="Y138" s="10"/>
      <c r="Z138" s="10" t="s">
        <v>76</v>
      </c>
      <c r="AB138" s="10" t="s">
        <v>342</v>
      </c>
      <c r="AC138" s="152">
        <v>1</v>
      </c>
      <c r="AD138" s="15" t="s">
        <v>112</v>
      </c>
      <c r="AE138" s="10"/>
      <c r="AF138" s="152"/>
      <c r="AG138" s="10"/>
    </row>
    <row r="139" spans="2:33" x14ac:dyDescent="0.2">
      <c r="B139" s="141"/>
      <c r="D139" s="10" t="s">
        <v>343</v>
      </c>
      <c r="E139" s="135">
        <v>51.316108999999997</v>
      </c>
      <c r="F139" s="135">
        <v>1.3469009999999999</v>
      </c>
      <c r="G139" s="112">
        <v>110654</v>
      </c>
      <c r="I139" s="88">
        <v>1558.8896846769121</v>
      </c>
      <c r="J139" s="10" t="s">
        <v>74</v>
      </c>
      <c r="K139" s="83">
        <v>0.03</v>
      </c>
      <c r="L139" s="10" t="s">
        <v>74</v>
      </c>
      <c r="M139" s="10" t="s">
        <v>75</v>
      </c>
      <c r="N139" s="10" t="s">
        <v>1075</v>
      </c>
      <c r="P139" s="10" t="s">
        <v>1113</v>
      </c>
      <c r="Q139" s="10" t="s">
        <v>71</v>
      </c>
      <c r="R139" s="10" t="s">
        <v>71</v>
      </c>
      <c r="S139" s="10" t="s">
        <v>76</v>
      </c>
      <c r="U139" s="15" t="s">
        <v>82</v>
      </c>
      <c r="V139" s="10"/>
      <c r="W139" s="38" t="s">
        <v>83</v>
      </c>
      <c r="X139" s="155">
        <v>27</v>
      </c>
      <c r="Y139" s="10" t="s">
        <v>1121</v>
      </c>
      <c r="Z139" s="10" t="s">
        <v>76</v>
      </c>
      <c r="AB139" s="10" t="s">
        <v>237</v>
      </c>
      <c r="AC139" s="152">
        <v>0.64427748666797968</v>
      </c>
      <c r="AD139" s="15" t="s">
        <v>112</v>
      </c>
      <c r="AE139" s="10"/>
      <c r="AF139" s="152"/>
      <c r="AG139" s="10"/>
    </row>
    <row r="140" spans="2:33" x14ac:dyDescent="0.2">
      <c r="B140" s="141"/>
      <c r="D140" s="10" t="s">
        <v>1111</v>
      </c>
      <c r="E140" s="135" t="s">
        <v>344</v>
      </c>
      <c r="F140" s="135">
        <v>1.03362913</v>
      </c>
      <c r="G140" s="112">
        <v>103282</v>
      </c>
      <c r="I140" s="88">
        <v>431.15593565664494</v>
      </c>
      <c r="J140" s="10" t="s">
        <v>74</v>
      </c>
      <c r="K140" s="83">
        <v>0.06</v>
      </c>
      <c r="L140" s="10" t="s">
        <v>74</v>
      </c>
      <c r="M140" s="10" t="s">
        <v>75</v>
      </c>
      <c r="N140" s="10" t="s">
        <v>249</v>
      </c>
      <c r="P140" s="10" t="s">
        <v>1113</v>
      </c>
      <c r="Q140" s="10" t="s">
        <v>71</v>
      </c>
      <c r="R140" s="10" t="s">
        <v>82</v>
      </c>
      <c r="S140" s="10" t="s">
        <v>76</v>
      </c>
      <c r="U140" s="15" t="s">
        <v>82</v>
      </c>
      <c r="V140" s="38"/>
      <c r="W140" s="38" t="s">
        <v>83</v>
      </c>
      <c r="X140" s="155">
        <v>27</v>
      </c>
      <c r="Y140" s="10" t="s">
        <v>1120</v>
      </c>
      <c r="Z140" s="10" t="s">
        <v>76</v>
      </c>
      <c r="AB140" s="10" t="s">
        <v>72</v>
      </c>
      <c r="AC140" s="152">
        <v>0.89229167998974723</v>
      </c>
      <c r="AD140" s="15" t="s">
        <v>84</v>
      </c>
      <c r="AE140" s="10" t="s">
        <v>117</v>
      </c>
      <c r="AF140" s="154">
        <v>0.10095889322333108</v>
      </c>
      <c r="AG140" s="10"/>
    </row>
    <row r="141" spans="2:33" x14ac:dyDescent="0.2">
      <c r="B141" s="141"/>
      <c r="D141" s="10" t="s">
        <v>345</v>
      </c>
      <c r="E141" s="135" t="s">
        <v>346</v>
      </c>
      <c r="F141" s="135">
        <v>-1.5503229999999999</v>
      </c>
      <c r="G141" s="112">
        <v>100359</v>
      </c>
      <c r="I141" s="88">
        <v>73.931737238996433</v>
      </c>
      <c r="J141" s="10" t="s">
        <v>74</v>
      </c>
      <c r="K141" s="83">
        <v>0.04</v>
      </c>
      <c r="L141" s="10" t="s">
        <v>74</v>
      </c>
      <c r="M141" s="10" t="s">
        <v>75</v>
      </c>
      <c r="N141" s="10" t="s">
        <v>1077</v>
      </c>
      <c r="P141" s="10" t="s">
        <v>1113</v>
      </c>
      <c r="Q141" s="10" t="s">
        <v>82</v>
      </c>
      <c r="R141" s="10" t="s">
        <v>82</v>
      </c>
      <c r="S141" s="10" t="s">
        <v>76</v>
      </c>
      <c r="U141" s="15" t="s">
        <v>82</v>
      </c>
      <c r="V141" s="38"/>
      <c r="W141" s="38" t="s">
        <v>83</v>
      </c>
      <c r="X141" s="155">
        <v>13.5</v>
      </c>
      <c r="Y141" s="10" t="s">
        <v>1120</v>
      </c>
      <c r="Z141" s="10" t="s">
        <v>76</v>
      </c>
      <c r="AB141" s="10" t="s">
        <v>297</v>
      </c>
      <c r="AC141" s="152">
        <v>0.92541996476514232</v>
      </c>
      <c r="AD141" s="15" t="s">
        <v>84</v>
      </c>
      <c r="AE141" s="10" t="s">
        <v>113</v>
      </c>
      <c r="AF141" s="154">
        <v>3.1193187927512137E-2</v>
      </c>
      <c r="AG141" s="10"/>
    </row>
    <row r="142" spans="2:33" x14ac:dyDescent="0.2">
      <c r="B142" s="141"/>
      <c r="C142" s="14"/>
      <c r="D142" s="10" t="s">
        <v>347</v>
      </c>
      <c r="E142" s="135" t="s">
        <v>348</v>
      </c>
      <c r="F142" s="135">
        <v>1.1568101900000001</v>
      </c>
      <c r="G142" s="112">
        <v>102079</v>
      </c>
      <c r="H142" s="14"/>
      <c r="I142" s="88">
        <v>106.84045346649263</v>
      </c>
      <c r="J142" s="10" t="s">
        <v>74</v>
      </c>
      <c r="K142" s="83">
        <v>3.4000000000000002E-2</v>
      </c>
      <c r="L142" s="10" t="s">
        <v>74</v>
      </c>
      <c r="M142" s="10" t="s">
        <v>75</v>
      </c>
      <c r="N142" s="10" t="s">
        <v>1077</v>
      </c>
      <c r="O142" s="14"/>
      <c r="P142" s="10" t="s">
        <v>1113</v>
      </c>
      <c r="Q142" s="10" t="s">
        <v>82</v>
      </c>
      <c r="R142" s="10" t="s">
        <v>82</v>
      </c>
      <c r="S142" s="10" t="s">
        <v>76</v>
      </c>
      <c r="T142" s="14"/>
      <c r="U142" s="15" t="s">
        <v>82</v>
      </c>
      <c r="V142" s="38"/>
      <c r="W142" s="38" t="s">
        <v>83</v>
      </c>
      <c r="X142" s="155">
        <v>13.5</v>
      </c>
      <c r="Y142" s="10" t="s">
        <v>1120</v>
      </c>
      <c r="Z142" s="10" t="s">
        <v>76</v>
      </c>
      <c r="AB142" s="10" t="s">
        <v>117</v>
      </c>
      <c r="AC142" s="152">
        <v>0.84925728438620751</v>
      </c>
      <c r="AD142" s="15" t="s">
        <v>84</v>
      </c>
      <c r="AE142" s="10" t="s">
        <v>72</v>
      </c>
      <c r="AF142" s="154">
        <v>0.14483159716121821</v>
      </c>
      <c r="AG142" s="10"/>
    </row>
    <row r="143" spans="2:33" x14ac:dyDescent="0.2">
      <c r="B143" s="141"/>
      <c r="C143" s="14"/>
      <c r="D143" s="10" t="s">
        <v>349</v>
      </c>
      <c r="E143" s="135" t="s">
        <v>350</v>
      </c>
      <c r="F143" s="135">
        <v>0.58727468000000005</v>
      </c>
      <c r="G143" s="112">
        <v>102818</v>
      </c>
      <c r="H143" s="14"/>
      <c r="I143" s="88">
        <v>45.370491057427031</v>
      </c>
      <c r="J143" s="10" t="s">
        <v>74</v>
      </c>
      <c r="K143" s="83">
        <v>0.02</v>
      </c>
      <c r="L143" s="10" t="s">
        <v>74</v>
      </c>
      <c r="M143" s="10" t="s">
        <v>75</v>
      </c>
      <c r="N143" s="10" t="s">
        <v>1114</v>
      </c>
      <c r="O143" s="14"/>
      <c r="P143" s="10" t="s">
        <v>1113</v>
      </c>
      <c r="Q143" s="10" t="s">
        <v>82</v>
      </c>
      <c r="R143" s="10" t="s">
        <v>82</v>
      </c>
      <c r="S143" s="10" t="s">
        <v>76</v>
      </c>
      <c r="T143" s="14"/>
      <c r="U143" s="15" t="s">
        <v>82</v>
      </c>
      <c r="V143" s="38"/>
      <c r="W143" s="38" t="s">
        <v>83</v>
      </c>
      <c r="X143" s="155">
        <v>18</v>
      </c>
      <c r="Y143" s="10" t="s">
        <v>1120</v>
      </c>
      <c r="Z143" s="10" t="s">
        <v>76</v>
      </c>
      <c r="AB143" s="10" t="s">
        <v>72</v>
      </c>
      <c r="AC143" s="152">
        <v>0.57786108793843627</v>
      </c>
      <c r="AD143" s="38" t="s">
        <v>84</v>
      </c>
      <c r="AE143" s="10" t="s">
        <v>178</v>
      </c>
      <c r="AF143" s="154">
        <v>0.41446466233532719</v>
      </c>
      <c r="AG143" s="10"/>
    </row>
    <row r="144" spans="2:33" x14ac:dyDescent="0.2">
      <c r="B144" s="141"/>
      <c r="D144" s="10" t="s">
        <v>351</v>
      </c>
      <c r="E144" s="135" t="s">
        <v>352</v>
      </c>
      <c r="F144" s="135">
        <v>-1.3333078</v>
      </c>
      <c r="G144" s="112">
        <v>102274</v>
      </c>
      <c r="I144" s="88">
        <v>75.283632159332043</v>
      </c>
      <c r="J144" s="10" t="s">
        <v>74</v>
      </c>
      <c r="K144" s="83">
        <v>0.04</v>
      </c>
      <c r="L144" s="10" t="s">
        <v>74</v>
      </c>
      <c r="M144" s="10" t="s">
        <v>75</v>
      </c>
      <c r="N144" s="10" t="s">
        <v>1077</v>
      </c>
      <c r="P144" s="10" t="s">
        <v>1113</v>
      </c>
      <c r="Q144" s="10" t="s">
        <v>71</v>
      </c>
      <c r="R144" s="10" t="s">
        <v>82</v>
      </c>
      <c r="S144" s="10" t="s">
        <v>76</v>
      </c>
      <c r="U144" s="15" t="s">
        <v>82</v>
      </c>
      <c r="V144" s="38"/>
      <c r="W144" s="38" t="s">
        <v>83</v>
      </c>
      <c r="X144" s="155">
        <v>27</v>
      </c>
      <c r="Y144" s="10" t="s">
        <v>1120</v>
      </c>
      <c r="Z144" s="10" t="s">
        <v>76</v>
      </c>
      <c r="AB144" s="10" t="s">
        <v>167</v>
      </c>
      <c r="AC144" s="152">
        <v>0.8098804664224305</v>
      </c>
      <c r="AD144" s="15" t="s">
        <v>84</v>
      </c>
      <c r="AE144" s="10" t="s">
        <v>297</v>
      </c>
      <c r="AF144" s="154">
        <v>0.19011953357756953</v>
      </c>
      <c r="AG144" s="10"/>
    </row>
    <row r="145" spans="2:33" x14ac:dyDescent="0.2">
      <c r="B145" s="141"/>
      <c r="D145" s="10" t="s">
        <v>353</v>
      </c>
      <c r="E145" s="135" t="s">
        <v>354</v>
      </c>
      <c r="F145" s="135">
        <v>0.32824542000000001</v>
      </c>
      <c r="G145" s="112">
        <v>102893</v>
      </c>
      <c r="I145" s="88">
        <v>45.492092082055663</v>
      </c>
      <c r="J145" s="10" t="s">
        <v>74</v>
      </c>
      <c r="K145" s="83">
        <v>2.5000000000000001E-2</v>
      </c>
      <c r="L145" s="10" t="s">
        <v>74</v>
      </c>
      <c r="M145" s="10" t="s">
        <v>75</v>
      </c>
      <c r="N145" s="10" t="s">
        <v>1075</v>
      </c>
      <c r="P145" s="10" t="s">
        <v>1113</v>
      </c>
      <c r="Q145" s="10" t="s">
        <v>71</v>
      </c>
      <c r="R145" s="10" t="s">
        <v>82</v>
      </c>
      <c r="S145" s="10" t="s">
        <v>76</v>
      </c>
      <c r="U145" s="15" t="s">
        <v>82</v>
      </c>
      <c r="V145" s="38"/>
      <c r="W145" s="38" t="s">
        <v>83</v>
      </c>
      <c r="X145" s="155">
        <v>18</v>
      </c>
      <c r="Y145" s="10" t="s">
        <v>1120</v>
      </c>
      <c r="Z145" s="10" t="s">
        <v>76</v>
      </c>
      <c r="AB145" s="10" t="s">
        <v>183</v>
      </c>
      <c r="AC145" s="152">
        <v>0.87205332045732808</v>
      </c>
      <c r="AD145" s="38" t="s">
        <v>84</v>
      </c>
      <c r="AE145" s="10" t="s">
        <v>72</v>
      </c>
      <c r="AF145" s="154">
        <v>0.12794667954267189</v>
      </c>
      <c r="AG145" s="10"/>
    </row>
    <row r="146" spans="2:33" x14ac:dyDescent="0.2">
      <c r="B146" s="141"/>
      <c r="D146" s="10" t="s">
        <v>355</v>
      </c>
      <c r="E146" s="135" t="s">
        <v>356</v>
      </c>
      <c r="F146" s="135">
        <v>0.516022588</v>
      </c>
      <c r="G146" s="112">
        <v>102535</v>
      </c>
      <c r="I146" s="88">
        <v>679.90930689496463</v>
      </c>
      <c r="J146" s="10" t="s">
        <v>74</v>
      </c>
      <c r="K146" s="83">
        <v>0.05</v>
      </c>
      <c r="L146" s="10" t="s">
        <v>74</v>
      </c>
      <c r="M146" s="10" t="s">
        <v>75</v>
      </c>
      <c r="N146" s="10" t="s">
        <v>1077</v>
      </c>
      <c r="P146" s="10" t="s">
        <v>1113</v>
      </c>
      <c r="Q146" s="10" t="s">
        <v>71</v>
      </c>
      <c r="R146" s="10" t="s">
        <v>82</v>
      </c>
      <c r="S146" s="10" t="s">
        <v>76</v>
      </c>
      <c r="U146" s="15" t="s">
        <v>82</v>
      </c>
      <c r="V146" s="38"/>
      <c r="W146" s="38" t="s">
        <v>83</v>
      </c>
      <c r="X146" s="155">
        <v>27</v>
      </c>
      <c r="Y146" s="10" t="s">
        <v>1120</v>
      </c>
      <c r="Z146" s="10" t="s">
        <v>76</v>
      </c>
      <c r="AB146" s="10" t="s">
        <v>174</v>
      </c>
      <c r="AC146" s="152">
        <v>0.87511634065670896</v>
      </c>
      <c r="AD146" s="15" t="s">
        <v>84</v>
      </c>
      <c r="AE146" s="10" t="s">
        <v>183</v>
      </c>
      <c r="AF146" s="154">
        <v>5.3957633415346332E-2</v>
      </c>
      <c r="AG146" s="10"/>
    </row>
    <row r="147" spans="2:33" x14ac:dyDescent="0.2">
      <c r="B147" s="141"/>
      <c r="D147" s="10" t="s">
        <v>357</v>
      </c>
      <c r="E147" s="135" t="s">
        <v>358</v>
      </c>
      <c r="F147" s="135">
        <v>-1.1956841</v>
      </c>
      <c r="G147" s="112">
        <v>102292</v>
      </c>
      <c r="I147" s="88">
        <v>47.912680984748576</v>
      </c>
      <c r="J147" s="10" t="s">
        <v>74</v>
      </c>
      <c r="K147" s="83">
        <v>0.04</v>
      </c>
      <c r="L147" s="10" t="s">
        <v>74</v>
      </c>
      <c r="M147" s="10" t="s">
        <v>75</v>
      </c>
      <c r="N147" s="10" t="s">
        <v>1077</v>
      </c>
      <c r="P147" s="10" t="s">
        <v>1113</v>
      </c>
      <c r="Q147" s="10" t="s">
        <v>71</v>
      </c>
      <c r="R147" s="10" t="s">
        <v>82</v>
      </c>
      <c r="S147" s="10" t="s">
        <v>76</v>
      </c>
      <c r="U147" s="15" t="s">
        <v>82</v>
      </c>
      <c r="V147" s="38"/>
      <c r="W147" s="38" t="s">
        <v>83</v>
      </c>
      <c r="X147" s="155">
        <v>18</v>
      </c>
      <c r="Y147" s="10" t="s">
        <v>1120</v>
      </c>
      <c r="Z147" s="10" t="s">
        <v>76</v>
      </c>
      <c r="AB147" s="10" t="s">
        <v>297</v>
      </c>
      <c r="AC147" s="152">
        <v>0.81797198243644864</v>
      </c>
      <c r="AD147" s="38" t="s">
        <v>84</v>
      </c>
      <c r="AE147" s="10" t="s">
        <v>113</v>
      </c>
      <c r="AF147" s="154">
        <v>0.18202801756355133</v>
      </c>
      <c r="AG147" s="10"/>
    </row>
    <row r="148" spans="2:33" x14ac:dyDescent="0.2">
      <c r="B148" s="141"/>
      <c r="D148" s="10" t="s">
        <v>359</v>
      </c>
      <c r="E148" s="135" t="s">
        <v>360</v>
      </c>
      <c r="F148" s="135">
        <v>0.3436921</v>
      </c>
      <c r="G148" s="112">
        <v>101645</v>
      </c>
      <c r="I148" s="88">
        <v>47.581342437963698</v>
      </c>
      <c r="J148" s="10" t="s">
        <v>74</v>
      </c>
      <c r="K148" s="83">
        <v>0.04</v>
      </c>
      <c r="L148" s="10" t="s">
        <v>74</v>
      </c>
      <c r="M148" s="10" t="s">
        <v>75</v>
      </c>
      <c r="N148" s="10" t="s">
        <v>1114</v>
      </c>
      <c r="P148" s="10" t="s">
        <v>1113</v>
      </c>
      <c r="Q148" s="10" t="s">
        <v>82</v>
      </c>
      <c r="R148" s="10" t="s">
        <v>82</v>
      </c>
      <c r="S148" s="10" t="s">
        <v>76</v>
      </c>
      <c r="U148" s="15" t="s">
        <v>82</v>
      </c>
      <c r="V148" s="38"/>
      <c r="W148" s="38" t="s">
        <v>83</v>
      </c>
      <c r="X148" s="155">
        <v>18</v>
      </c>
      <c r="Y148" s="10" t="s">
        <v>1120</v>
      </c>
      <c r="Z148" s="10" t="s">
        <v>76</v>
      </c>
      <c r="AB148" s="10" t="s">
        <v>178</v>
      </c>
      <c r="AC148" s="152">
        <v>0.98070777426318434</v>
      </c>
      <c r="AD148" s="38" t="s">
        <v>84</v>
      </c>
      <c r="AE148" s="10" t="s">
        <v>169</v>
      </c>
      <c r="AF148" s="154">
        <v>1.0011595529016431E-2</v>
      </c>
      <c r="AG148" s="10"/>
    </row>
    <row r="149" spans="2:33" x14ac:dyDescent="0.2">
      <c r="B149" s="141"/>
      <c r="D149" s="10" t="s">
        <v>361</v>
      </c>
      <c r="E149" s="135" t="s">
        <v>362</v>
      </c>
      <c r="F149" s="135">
        <v>-1.3827015</v>
      </c>
      <c r="G149" s="112">
        <v>102604</v>
      </c>
      <c r="I149" s="88">
        <v>1278.7020458334368</v>
      </c>
      <c r="J149" s="10" t="s">
        <v>74</v>
      </c>
      <c r="K149" s="83">
        <v>0.03</v>
      </c>
      <c r="L149" s="10" t="s">
        <v>74</v>
      </c>
      <c r="M149" s="10" t="s">
        <v>75</v>
      </c>
      <c r="N149" s="10" t="s">
        <v>249</v>
      </c>
      <c r="P149" s="10" t="s">
        <v>1113</v>
      </c>
      <c r="Q149" s="10" t="s">
        <v>71</v>
      </c>
      <c r="R149" s="10" t="s">
        <v>82</v>
      </c>
      <c r="S149" s="10" t="s">
        <v>76</v>
      </c>
      <c r="U149" s="15" t="s">
        <v>82</v>
      </c>
      <c r="V149" s="10"/>
      <c r="W149" s="38" t="s">
        <v>83</v>
      </c>
      <c r="X149" s="155">
        <v>27</v>
      </c>
      <c r="Y149" s="10" t="s">
        <v>1121</v>
      </c>
      <c r="Z149" s="10" t="s">
        <v>76</v>
      </c>
      <c r="AB149" s="10" t="s">
        <v>363</v>
      </c>
      <c r="AC149" s="152">
        <v>0.88098914910402437</v>
      </c>
      <c r="AD149" s="15" t="s">
        <v>112</v>
      </c>
      <c r="AE149" s="10" t="s">
        <v>920</v>
      </c>
      <c r="AF149" s="152">
        <v>9.6600779884551277E-2</v>
      </c>
      <c r="AG149" s="10"/>
    </row>
    <row r="150" spans="2:33" x14ac:dyDescent="0.2">
      <c r="B150" s="141"/>
      <c r="D150" s="10" t="s">
        <v>364</v>
      </c>
      <c r="E150" s="135" t="s">
        <v>365</v>
      </c>
      <c r="F150" s="135">
        <v>-1.2266314</v>
      </c>
      <c r="G150" s="112">
        <v>102198</v>
      </c>
      <c r="I150" s="88">
        <v>61.435993881313195</v>
      </c>
      <c r="J150" s="10" t="s">
        <v>74</v>
      </c>
      <c r="K150" s="83">
        <v>2.5000000000000001E-2</v>
      </c>
      <c r="L150" s="10" t="s">
        <v>74</v>
      </c>
      <c r="M150" s="10" t="s">
        <v>75</v>
      </c>
      <c r="N150" s="10" t="s">
        <v>1116</v>
      </c>
      <c r="P150" s="10" t="s">
        <v>1113</v>
      </c>
      <c r="Q150" s="10" t="s">
        <v>82</v>
      </c>
      <c r="R150" s="10" t="s">
        <v>82</v>
      </c>
      <c r="S150" s="10" t="s">
        <v>76</v>
      </c>
      <c r="U150" s="15" t="s">
        <v>82</v>
      </c>
      <c r="V150" s="38"/>
      <c r="W150" s="38" t="s">
        <v>83</v>
      </c>
      <c r="X150" s="155">
        <v>13.5</v>
      </c>
      <c r="Y150" s="10" t="s">
        <v>1120</v>
      </c>
      <c r="Z150" s="10" t="s">
        <v>76</v>
      </c>
      <c r="AB150" s="10" t="s">
        <v>286</v>
      </c>
      <c r="AC150" s="152">
        <v>1</v>
      </c>
      <c r="AD150" s="38" t="s">
        <v>84</v>
      </c>
      <c r="AE150" s="10"/>
      <c r="AF150" s="152"/>
      <c r="AG150" s="10"/>
    </row>
    <row r="151" spans="2:33" x14ac:dyDescent="0.2">
      <c r="B151" s="141"/>
      <c r="D151" s="10" t="s">
        <v>366</v>
      </c>
      <c r="E151" s="135" t="s">
        <v>367</v>
      </c>
      <c r="F151" s="135">
        <v>0.930844318</v>
      </c>
      <c r="G151" s="112">
        <v>103101</v>
      </c>
      <c r="I151" s="88">
        <v>36.068147835812809</v>
      </c>
      <c r="J151" s="10" t="s">
        <v>74</v>
      </c>
      <c r="K151" s="83">
        <v>0.04</v>
      </c>
      <c r="L151" s="10" t="s">
        <v>74</v>
      </c>
      <c r="M151" s="10" t="s">
        <v>75</v>
      </c>
      <c r="N151" s="10" t="s">
        <v>1077</v>
      </c>
      <c r="P151" s="10" t="s">
        <v>1113</v>
      </c>
      <c r="Q151" s="10" t="s">
        <v>82</v>
      </c>
      <c r="R151" s="10" t="s">
        <v>82</v>
      </c>
      <c r="S151" s="10" t="s">
        <v>76</v>
      </c>
      <c r="U151" s="15" t="s">
        <v>82</v>
      </c>
      <c r="V151" s="38"/>
      <c r="W151" s="38" t="s">
        <v>83</v>
      </c>
      <c r="X151" s="155">
        <v>13.5</v>
      </c>
      <c r="Y151" s="10" t="s">
        <v>1123</v>
      </c>
      <c r="Z151" s="10" t="s">
        <v>76</v>
      </c>
      <c r="AB151" s="10" t="s">
        <v>72</v>
      </c>
      <c r="AC151" s="152">
        <v>1</v>
      </c>
      <c r="AD151" s="38" t="s">
        <v>84</v>
      </c>
      <c r="AE151" s="10"/>
      <c r="AF151" s="152"/>
      <c r="AG151" s="10"/>
    </row>
    <row r="176" spans="13:13" x14ac:dyDescent="0.2">
      <c r="M176" s="145"/>
    </row>
  </sheetData>
  <protectedRanges>
    <protectedRange sqref="G36:H40 D36:E40 D35 H35 F11:Z11 D11:E15 G17:H20 H16 D17:E20 G22:H27 H21 D22:E27 G29:H29 H28 D29:E29 G31:H31 H30 D31:E31 G33:H34 H32 D33:E34 G43:H45 H41:H42 D43:E45 G47:H50 H46 D47:E50 G52:H57 H51 D52:E57 G59:H62 H58 D59:E62 G66:H69 D66:E69 G72:H98 H70:H71 D72:E98 G100:H103 H99 D100:E103 G105:H118 H104 D105:E118 G121:H122 H119:H120 D121:E122 G124:H128 H123 D124:E128 G130:H130 H129 D130:E130 G132:H142 H131 D132:E142 G144:H144 H143 D144:E144 H145 G13:H15 G146:H146 D146:E146 G149:H149 D149:E149 H147:H148 H150:H151 D152:Z1301 B12:B151 H63:H65 Z12:Z151 G12:Y12 AB12:AG151 I13:Y151" name="Range1"/>
    <protectedRange sqref="E35:F35" name="Range3"/>
    <protectedRange sqref="D16:F16" name="Range3_2"/>
    <protectedRange sqref="D21:F21" name="Range3_3"/>
    <protectedRange sqref="D28:F28" name="Range3_4"/>
    <protectedRange sqref="D30:F30" name="Range3_5"/>
    <protectedRange sqref="D32:F32" name="Range3_6"/>
    <protectedRange sqref="D41:F41" name="Range3_7"/>
    <protectedRange sqref="D42:F42" name="Range3_8"/>
    <protectedRange sqref="D46:F46" name="Range3_9"/>
    <protectedRange sqref="D51:F51" name="Range3_10"/>
    <protectedRange sqref="D58:F58" name="Range3_11"/>
    <protectedRange sqref="D63:F63" name="Range3_12"/>
    <protectedRange sqref="D64:F64" name="Range3_13"/>
    <protectedRange sqref="D70:F70" name="Range3_15"/>
    <protectedRange sqref="D71:F71" name="Range3_16"/>
    <protectedRange sqref="D99:F99" name="Range3_17"/>
    <protectedRange sqref="D104:F104" name="Range3_18"/>
    <protectedRange sqref="D119:F119" name="Range3_19"/>
    <protectedRange sqref="D120:F120" name="Range3_20"/>
    <protectedRange sqref="D123:F123" name="Range3_21"/>
    <protectedRange sqref="D129:F129" name="Range3_22"/>
    <protectedRange sqref="D131:F131" name="Range3_23"/>
    <protectedRange sqref="D143:F143" name="Range3_24"/>
    <protectedRange sqref="D145:F145" name="Range3_25"/>
    <protectedRange sqref="D147:F147" name="Range3_26"/>
    <protectedRange sqref="D148:F148" name="Range3_27"/>
    <protectedRange sqref="D150:F151" name="Range3_28"/>
    <protectedRange sqref="D65:F65" name="Range3_29"/>
  </protectedRanges>
  <autoFilter ref="D11:AG151" xr:uid="{00000000-0001-0000-0100-000000000000}"/>
  <mergeCells count="7">
    <mergeCell ref="B2:R2"/>
    <mergeCell ref="D5:G5"/>
    <mergeCell ref="I5:N5"/>
    <mergeCell ref="P5:S5"/>
    <mergeCell ref="U5:Z5"/>
    <mergeCell ref="D3:AG3"/>
    <mergeCell ref="AB5:AG5"/>
  </mergeCells>
  <pageMargins left="0.70866141732283472" right="0.70866141732283472" top="0.74803149606299213" bottom="0.74803149606299213" header="0.31496062992125984" footer="0.31496062992125984"/>
  <pageSetup paperSize="8" scale="36" fitToWidth="0" orientation="landscape"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Dropdowns!$C$4:$C$5</xm:f>
          </x14:formula1>
          <xm:sqref>U12:U151 Q151:R151 Q12:R149</xm:sqref>
        </x14:dataValidation>
        <x14:dataValidation type="list" allowBlank="1" showInputMessage="1" showErrorMessage="1" xr:uid="{00000000-0002-0000-0100-000001000000}">
          <x14:formula1>
            <xm:f>Dropdowns!$B$4:$B$5</xm:f>
          </x14:formula1>
          <xm:sqref>J12:J151 L12:L151</xm:sqref>
        </x14:dataValidation>
        <x14:dataValidation type="list" allowBlank="1" showInputMessage="1" showErrorMessage="1" xr:uid="{00000000-0002-0000-0100-000002000000}">
          <x14:formula1>
            <xm:f>Dropdowns!$D$4:$D$8</xm:f>
          </x14:formula1>
          <xm:sqref>AD12:AD151 AG12:AG151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T248"/>
  <sheetViews>
    <sheetView showGridLines="0" topLeftCell="A231" zoomScale="85" zoomScaleNormal="85" workbookViewId="0">
      <selection activeCell="J12" sqref="J12"/>
    </sheetView>
  </sheetViews>
  <sheetFormatPr defaultRowHeight="14.25" x14ac:dyDescent="0.2"/>
  <cols>
    <col min="1" max="1" width="4.375" customWidth="1"/>
    <col min="2" max="2" width="24.75" customWidth="1"/>
    <col min="3" max="3" width="3.5" customWidth="1"/>
    <col min="4" max="4" width="30" customWidth="1"/>
    <col min="5" max="5" width="17.625" customWidth="1"/>
    <col min="6" max="6" width="16.25" customWidth="1"/>
    <col min="7" max="7" width="14.125" style="44" customWidth="1"/>
    <col min="8" max="8" width="4.625" customWidth="1"/>
    <col min="9" max="9" width="24.25" customWidth="1"/>
    <col min="10" max="10" width="21.375" customWidth="1"/>
    <col min="41" max="45" width="9" style="98"/>
  </cols>
  <sheetData>
    <row r="1" spans="2:46" ht="20.25" x14ac:dyDescent="0.2">
      <c r="B1" s="8" t="s">
        <v>368</v>
      </c>
      <c r="C1" s="8"/>
      <c r="D1" s="8"/>
      <c r="E1" s="8"/>
      <c r="F1" s="8"/>
      <c r="G1" s="116"/>
      <c r="H1" s="8"/>
      <c r="I1" s="8" t="str">
        <f>'Contact information'!C6</f>
        <v xml:space="preserve">Southern Water  </v>
      </c>
      <c r="J1" s="8"/>
      <c r="P1" s="25"/>
      <c r="Q1" s="25"/>
      <c r="R1" s="25"/>
      <c r="S1" s="25"/>
      <c r="T1" s="25"/>
      <c r="U1" s="25"/>
      <c r="V1" s="25"/>
      <c r="W1" s="25"/>
      <c r="X1" s="25"/>
      <c r="Y1" s="25"/>
      <c r="Z1" s="25"/>
      <c r="AA1" s="25"/>
      <c r="AB1" s="25"/>
      <c r="AS1" s="25"/>
    </row>
    <row r="2" spans="2:46" s="81" customFormat="1" ht="75.75" customHeight="1" thickBot="1" x14ac:dyDescent="0.25">
      <c r="B2" s="106" t="s">
        <v>369</v>
      </c>
      <c r="C2" s="106"/>
      <c r="D2" s="106"/>
      <c r="E2" s="106"/>
      <c r="F2" s="106"/>
      <c r="G2" s="117"/>
      <c r="H2" s="106"/>
      <c r="I2" s="106"/>
      <c r="J2" s="106"/>
      <c r="AO2" s="99"/>
      <c r="AP2" s="99"/>
      <c r="AQ2" s="99"/>
      <c r="AR2" s="99"/>
      <c r="AS2" s="99"/>
    </row>
    <row r="3" spans="2:46" ht="107.1" customHeight="1" x14ac:dyDescent="0.2">
      <c r="B3" s="11" t="s">
        <v>21</v>
      </c>
      <c r="D3" s="114" t="s">
        <v>370</v>
      </c>
      <c r="E3" s="115"/>
      <c r="F3" s="115"/>
      <c r="G3" s="118"/>
      <c r="H3" s="115"/>
      <c r="I3" s="115"/>
      <c r="J3" s="115"/>
    </row>
    <row r="4" spans="2:46" ht="15" customHeight="1" thickBot="1" x14ac:dyDescent="0.25"/>
    <row r="5" spans="2:46" ht="47.45" customHeight="1" thickBot="1" x14ac:dyDescent="0.25">
      <c r="D5" s="103" t="s">
        <v>22</v>
      </c>
      <c r="E5" s="104"/>
      <c r="F5" s="104"/>
      <c r="G5" s="105"/>
      <c r="I5" s="103" t="s">
        <v>23</v>
      </c>
      <c r="J5" s="105"/>
    </row>
    <row r="6" spans="2:46" s="52" customFormat="1" ht="22.15" customHeight="1" thickBot="1" x14ac:dyDescent="0.25">
      <c r="B6" s="11" t="s">
        <v>27</v>
      </c>
      <c r="D6" s="11">
        <v>1</v>
      </c>
      <c r="E6" s="11">
        <v>2</v>
      </c>
      <c r="F6" s="11">
        <v>3</v>
      </c>
      <c r="G6" s="90">
        <v>4</v>
      </c>
      <c r="I6" s="11">
        <v>1</v>
      </c>
      <c r="J6" s="11">
        <v>2</v>
      </c>
      <c r="AO6" s="100"/>
      <c r="AP6" s="100"/>
      <c r="AQ6" s="100"/>
      <c r="AR6" s="100"/>
      <c r="AS6" s="100"/>
    </row>
    <row r="7" spans="2:46" s="52" customFormat="1" ht="99.75" x14ac:dyDescent="0.2">
      <c r="B7" s="11" t="s">
        <v>28</v>
      </c>
      <c r="D7" s="48" t="s">
        <v>29</v>
      </c>
      <c r="E7" s="48" t="s">
        <v>371</v>
      </c>
      <c r="F7" s="48" t="s">
        <v>372</v>
      </c>
      <c r="G7" s="93" t="s">
        <v>32</v>
      </c>
      <c r="I7" s="48" t="s">
        <v>373</v>
      </c>
      <c r="J7" s="48" t="s">
        <v>38</v>
      </c>
      <c r="AO7" s="100"/>
      <c r="AP7" s="100"/>
      <c r="AQ7" s="100"/>
      <c r="AR7" s="100"/>
      <c r="AS7" s="100"/>
    </row>
    <row r="8" spans="2:46" s="52" customFormat="1" x14ac:dyDescent="0.2">
      <c r="B8" s="12" t="s">
        <v>55</v>
      </c>
      <c r="D8" s="48" t="s">
        <v>56</v>
      </c>
      <c r="E8" s="45" t="s">
        <v>57</v>
      </c>
      <c r="F8" s="45" t="s">
        <v>58</v>
      </c>
      <c r="G8" s="119" t="s">
        <v>56</v>
      </c>
      <c r="I8" s="64" t="s">
        <v>59</v>
      </c>
      <c r="J8" s="48" t="s">
        <v>374</v>
      </c>
      <c r="AO8" s="100"/>
      <c r="AP8" s="100"/>
      <c r="AQ8" s="100"/>
      <c r="AR8" s="100"/>
      <c r="AS8" s="100"/>
    </row>
    <row r="9" spans="2:46" s="44" customFormat="1" x14ac:dyDescent="0.2">
      <c r="B9" s="43" t="s">
        <v>68</v>
      </c>
      <c r="D9" s="46"/>
      <c r="E9" s="48" t="s">
        <v>69</v>
      </c>
      <c r="F9" s="48" t="s">
        <v>69</v>
      </c>
      <c r="G9" s="46"/>
      <c r="I9" s="48">
        <v>0</v>
      </c>
      <c r="J9" s="59"/>
      <c r="AO9" s="101"/>
      <c r="AP9" s="101"/>
      <c r="AQ9" s="101"/>
      <c r="AR9" s="101"/>
      <c r="AS9" s="101"/>
    </row>
    <row r="10" spans="2:46" s="52" customFormat="1" ht="24" customHeight="1" thickBot="1" x14ac:dyDescent="0.25">
      <c r="B10" s="13" t="s">
        <v>70</v>
      </c>
      <c r="D10" s="45" t="s">
        <v>71</v>
      </c>
      <c r="E10" s="45" t="s">
        <v>71</v>
      </c>
      <c r="F10" s="45" t="s">
        <v>71</v>
      </c>
      <c r="G10" s="119" t="s">
        <v>71</v>
      </c>
      <c r="I10" s="45" t="s">
        <v>71</v>
      </c>
      <c r="J10" s="59"/>
      <c r="AI10" s="110"/>
      <c r="AJ10" s="110"/>
      <c r="AK10" s="110"/>
      <c r="AL10" s="110"/>
      <c r="AM10" s="110"/>
      <c r="AN10" s="110"/>
      <c r="AO10" s="110"/>
      <c r="AP10" s="110"/>
      <c r="AQ10" s="110"/>
      <c r="AR10" s="110"/>
      <c r="AS10" s="110"/>
      <c r="AT10" s="110"/>
    </row>
    <row r="11" spans="2:46" s="1" customFormat="1" x14ac:dyDescent="0.2">
      <c r="G11" s="44"/>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I11" s="109"/>
      <c r="AJ11" s="109"/>
      <c r="AK11" s="109"/>
      <c r="AL11" s="109"/>
      <c r="AM11" s="109"/>
      <c r="AN11" s="109"/>
      <c r="AO11" s="109" t="s">
        <v>375</v>
      </c>
      <c r="AP11" s="109" t="s">
        <v>376</v>
      </c>
      <c r="AQ11" s="109" t="s">
        <v>377</v>
      </c>
      <c r="AR11" s="109"/>
      <c r="AS11" s="109"/>
      <c r="AT11" s="109"/>
    </row>
    <row r="12" spans="2:46" x14ac:dyDescent="0.2">
      <c r="D12" s="10" t="s">
        <v>378</v>
      </c>
      <c r="E12" s="135" t="s">
        <v>379</v>
      </c>
      <c r="F12" s="135">
        <v>0.15551922000000001</v>
      </c>
      <c r="G12" s="112">
        <v>100863</v>
      </c>
      <c r="H12" s="141"/>
      <c r="I12" s="112" t="s">
        <v>380</v>
      </c>
      <c r="J12" s="142" t="s">
        <v>1077</v>
      </c>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I12" s="108"/>
      <c r="AJ12" s="108"/>
      <c r="AK12" s="108"/>
      <c r="AL12" s="108"/>
      <c r="AM12" s="108"/>
      <c r="AN12" s="108"/>
      <c r="AO12" s="108">
        <v>831.75076994569406</v>
      </c>
      <c r="AP12" s="108">
        <v>14.797551941513044</v>
      </c>
      <c r="AQ12" s="108" t="s">
        <v>178</v>
      </c>
      <c r="AR12" s="108"/>
      <c r="AS12" s="108" t="e">
        <f t="shared" ref="AS12:AS75" si="0">VLOOKUP(G12,$M$237:$P$248,4,FALSE)</f>
        <v>#N/A</v>
      </c>
      <c r="AT12" s="108"/>
    </row>
    <row r="13" spans="2:46" x14ac:dyDescent="0.2">
      <c r="D13" s="10" t="s">
        <v>381</v>
      </c>
      <c r="E13" s="135" t="s">
        <v>382</v>
      </c>
      <c r="F13" s="135">
        <v>-0.54235429999999996</v>
      </c>
      <c r="G13" s="112">
        <v>100181</v>
      </c>
      <c r="H13" s="141"/>
      <c r="I13" s="112" t="s">
        <v>380</v>
      </c>
      <c r="J13" s="142" t="s">
        <v>1077</v>
      </c>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I13" s="108"/>
      <c r="AJ13" s="108"/>
      <c r="AK13" s="108"/>
      <c r="AL13" s="108"/>
      <c r="AM13" s="108"/>
      <c r="AN13" s="108"/>
      <c r="AO13" s="108">
        <v>501</v>
      </c>
      <c r="AP13" s="108">
        <v>10.618296385677372</v>
      </c>
      <c r="AQ13" s="108" t="s">
        <v>163</v>
      </c>
      <c r="AR13" s="108"/>
      <c r="AS13" s="108" t="e">
        <f t="shared" si="0"/>
        <v>#N/A</v>
      </c>
      <c r="AT13" s="108"/>
    </row>
    <row r="14" spans="2:46" x14ac:dyDescent="0.2">
      <c r="D14" s="10" t="s">
        <v>383</v>
      </c>
      <c r="E14" s="135" t="s">
        <v>384</v>
      </c>
      <c r="F14" s="135">
        <v>-0.16698560000000001</v>
      </c>
      <c r="G14" s="112">
        <v>101775</v>
      </c>
      <c r="H14" s="141"/>
      <c r="I14" s="112" t="s">
        <v>380</v>
      </c>
      <c r="J14" s="142" t="s">
        <v>1115</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I14" s="108"/>
      <c r="AJ14" s="108"/>
      <c r="AK14" s="108"/>
      <c r="AL14" s="108"/>
      <c r="AM14" s="108"/>
      <c r="AN14" s="108"/>
      <c r="AO14" s="108">
        <v>236</v>
      </c>
      <c r="AP14" s="108">
        <v>4.6670757258336382</v>
      </c>
      <c r="AQ14" s="108" t="s">
        <v>169</v>
      </c>
      <c r="AR14" s="108"/>
      <c r="AS14" s="108" t="e">
        <f t="shared" si="0"/>
        <v>#N/A</v>
      </c>
      <c r="AT14" s="108"/>
    </row>
    <row r="15" spans="2:46" x14ac:dyDescent="0.2">
      <c r="D15" s="10" t="s">
        <v>385</v>
      </c>
      <c r="E15" s="135" t="s">
        <v>386</v>
      </c>
      <c r="F15" s="135">
        <v>0.79021865000000002</v>
      </c>
      <c r="G15" s="112">
        <v>101974</v>
      </c>
      <c r="H15" s="141"/>
      <c r="I15" s="112" t="s">
        <v>380</v>
      </c>
      <c r="J15" s="142" t="s">
        <v>1114</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I15" s="108"/>
      <c r="AJ15" s="108"/>
      <c r="AK15" s="108"/>
      <c r="AL15" s="108"/>
      <c r="AM15" s="108"/>
      <c r="AN15" s="108"/>
      <c r="AO15" s="108">
        <v>531</v>
      </c>
      <c r="AP15" s="108">
        <v>14.642015789095463</v>
      </c>
      <c r="AQ15" s="108" t="s">
        <v>72</v>
      </c>
      <c r="AR15" s="108"/>
      <c r="AS15" s="108" t="e">
        <f t="shared" si="0"/>
        <v>#N/A</v>
      </c>
      <c r="AT15" s="108"/>
    </row>
    <row r="16" spans="2:46" x14ac:dyDescent="0.2">
      <c r="D16" s="10" t="s">
        <v>387</v>
      </c>
      <c r="E16" s="135" t="s">
        <v>388</v>
      </c>
      <c r="F16" s="135">
        <v>-7.5745999999999994E-2</v>
      </c>
      <c r="G16" s="112">
        <v>101392</v>
      </c>
      <c r="H16" s="141"/>
      <c r="I16" s="112" t="s">
        <v>380</v>
      </c>
      <c r="J16" s="142" t="s">
        <v>1077</v>
      </c>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I16" s="108"/>
      <c r="AJ16" s="108"/>
      <c r="AK16" s="108"/>
      <c r="AL16" s="108"/>
      <c r="AM16" s="108"/>
      <c r="AN16" s="108"/>
      <c r="AO16" s="108">
        <v>1346</v>
      </c>
      <c r="AP16" s="108">
        <v>25.038889818197337</v>
      </c>
      <c r="AQ16" s="108" t="s">
        <v>222</v>
      </c>
      <c r="AR16" s="108"/>
      <c r="AS16" s="108" t="e">
        <f t="shared" si="0"/>
        <v>#N/A</v>
      </c>
      <c r="AT16" s="108"/>
    </row>
    <row r="17" spans="4:46" x14ac:dyDescent="0.2">
      <c r="D17" s="10" t="s">
        <v>389</v>
      </c>
      <c r="E17" s="135" t="s">
        <v>390</v>
      </c>
      <c r="F17" s="135">
        <v>-1.2412285999999999</v>
      </c>
      <c r="G17" s="112">
        <v>100617</v>
      </c>
      <c r="H17" s="141"/>
      <c r="I17" s="112" t="s">
        <v>380</v>
      </c>
      <c r="J17" s="142" t="s">
        <v>1077</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I17" s="108"/>
      <c r="AJ17" s="108"/>
      <c r="AK17" s="108"/>
      <c r="AL17" s="108"/>
      <c r="AM17" s="108"/>
      <c r="AN17" s="108"/>
      <c r="AO17" s="108">
        <v>16</v>
      </c>
      <c r="AP17" s="108">
        <v>1.5823002749966746</v>
      </c>
      <c r="AQ17" s="108" t="e">
        <v>#N/A</v>
      </c>
      <c r="AR17" s="108"/>
      <c r="AS17" s="108" t="e">
        <f t="shared" si="0"/>
        <v>#N/A</v>
      </c>
      <c r="AT17" s="108"/>
    </row>
    <row r="18" spans="4:46" x14ac:dyDescent="0.2">
      <c r="D18" s="10" t="s">
        <v>391</v>
      </c>
      <c r="E18" s="135" t="s">
        <v>392</v>
      </c>
      <c r="F18" s="135">
        <v>-0.12750159999999999</v>
      </c>
      <c r="G18" s="112">
        <v>101834</v>
      </c>
      <c r="H18" s="141"/>
      <c r="I18" s="112" t="s">
        <v>380</v>
      </c>
      <c r="J18" s="142" t="s">
        <v>1114</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I18" s="108"/>
      <c r="AJ18" s="108"/>
      <c r="AK18" s="108"/>
      <c r="AL18" s="108"/>
      <c r="AM18" s="108"/>
      <c r="AN18" s="108"/>
      <c r="AO18" s="108">
        <v>1560</v>
      </c>
      <c r="AP18" s="108">
        <v>38.209750377141418</v>
      </c>
      <c r="AQ18" s="108" t="s">
        <v>169</v>
      </c>
      <c r="AR18" s="108"/>
      <c r="AS18" s="108" t="e">
        <f t="shared" si="0"/>
        <v>#N/A</v>
      </c>
      <c r="AT18" s="108"/>
    </row>
    <row r="19" spans="4:46" x14ac:dyDescent="0.2">
      <c r="D19" s="10" t="s">
        <v>393</v>
      </c>
      <c r="E19" s="135" t="s">
        <v>394</v>
      </c>
      <c r="F19" s="135">
        <v>-1.6021936000000001</v>
      </c>
      <c r="G19" s="112">
        <v>101124</v>
      </c>
      <c r="H19" s="141"/>
      <c r="I19" s="112" t="s">
        <v>380</v>
      </c>
      <c r="J19" s="142" t="s">
        <v>1077</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I19" s="108"/>
      <c r="AJ19" s="108"/>
      <c r="AK19" s="108"/>
      <c r="AL19" s="108"/>
      <c r="AM19" s="108"/>
      <c r="AN19" s="108"/>
      <c r="AO19" s="108">
        <v>111.74566209145662</v>
      </c>
      <c r="AP19" s="108">
        <v>2.0543184834681822</v>
      </c>
      <c r="AQ19" s="108" t="s">
        <v>297</v>
      </c>
      <c r="AR19" s="108"/>
      <c r="AS19" s="108" t="e">
        <f t="shared" si="0"/>
        <v>#N/A</v>
      </c>
      <c r="AT19" s="108"/>
    </row>
    <row r="20" spans="4:46" x14ac:dyDescent="0.2">
      <c r="D20" s="10" t="s">
        <v>395</v>
      </c>
      <c r="E20" s="135" t="s">
        <v>396</v>
      </c>
      <c r="F20" s="135">
        <v>2.1749250000000001E-2</v>
      </c>
      <c r="G20" s="112">
        <v>102919</v>
      </c>
      <c r="H20" s="141"/>
      <c r="I20" s="112" t="s">
        <v>380</v>
      </c>
      <c r="J20" s="142" t="s">
        <v>1077</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I20" s="108"/>
      <c r="AJ20" s="108"/>
      <c r="AK20" s="108"/>
      <c r="AL20" s="108"/>
      <c r="AM20" s="108"/>
      <c r="AN20" s="108"/>
      <c r="AO20" s="108">
        <v>21</v>
      </c>
      <c r="AP20" s="108">
        <v>0.42742513531795423</v>
      </c>
      <c r="AQ20" s="108" t="e">
        <v>#N/A</v>
      </c>
      <c r="AR20" s="108"/>
      <c r="AS20" s="108" t="e">
        <f t="shared" si="0"/>
        <v>#N/A</v>
      </c>
      <c r="AT20" s="108"/>
    </row>
    <row r="21" spans="4:46" x14ac:dyDescent="0.2">
      <c r="D21" s="10" t="s">
        <v>397</v>
      </c>
      <c r="E21" s="135" t="s">
        <v>398</v>
      </c>
      <c r="F21" s="135">
        <v>-1.4061376000000001</v>
      </c>
      <c r="G21" s="112">
        <v>100122</v>
      </c>
      <c r="H21" s="141"/>
      <c r="I21" s="112" t="s">
        <v>380</v>
      </c>
      <c r="J21" s="142" t="s">
        <v>1077</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I21" s="108"/>
      <c r="AJ21" s="108"/>
      <c r="AK21" s="108"/>
      <c r="AL21" s="108"/>
      <c r="AM21" s="108"/>
      <c r="AN21" s="108"/>
      <c r="AO21" s="108">
        <v>20</v>
      </c>
      <c r="AP21" s="108">
        <v>0.36253005025677665</v>
      </c>
      <c r="AQ21" s="108" t="s">
        <v>167</v>
      </c>
      <c r="AR21" s="108"/>
      <c r="AS21" s="108" t="e">
        <f t="shared" si="0"/>
        <v>#N/A</v>
      </c>
      <c r="AT21" s="108"/>
    </row>
    <row r="22" spans="4:46" x14ac:dyDescent="0.2">
      <c r="D22" s="10" t="s">
        <v>399</v>
      </c>
      <c r="E22" s="135" t="s">
        <v>400</v>
      </c>
      <c r="F22" s="135">
        <v>-0.39579130000000001</v>
      </c>
      <c r="G22" s="112">
        <v>100827</v>
      </c>
      <c r="H22" s="141"/>
      <c r="I22" s="112" t="s">
        <v>380</v>
      </c>
      <c r="J22" s="142" t="s">
        <v>1114</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I22" s="108"/>
      <c r="AJ22" s="108"/>
      <c r="AK22" s="108"/>
      <c r="AL22" s="108"/>
      <c r="AM22" s="108"/>
      <c r="AN22" s="108"/>
      <c r="AO22" s="108">
        <v>1170.5472147078722</v>
      </c>
      <c r="AP22" s="108">
        <v>26.72545281059843</v>
      </c>
      <c r="AQ22" s="108" t="s">
        <v>169</v>
      </c>
      <c r="AR22" s="108"/>
      <c r="AS22" s="108" t="e">
        <f t="shared" si="0"/>
        <v>#N/A</v>
      </c>
      <c r="AT22" s="108"/>
    </row>
    <row r="23" spans="4:46" x14ac:dyDescent="0.2">
      <c r="D23" s="10" t="s">
        <v>401</v>
      </c>
      <c r="E23" s="135" t="s">
        <v>402</v>
      </c>
      <c r="F23" s="135">
        <v>-1.4321712</v>
      </c>
      <c r="G23" s="112">
        <v>100917</v>
      </c>
      <c r="H23" s="141"/>
      <c r="I23" s="112" t="s">
        <v>380</v>
      </c>
      <c r="J23" s="142" t="s">
        <v>249</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I23" s="108"/>
      <c r="AJ23" s="108"/>
      <c r="AK23" s="108"/>
      <c r="AL23" s="108"/>
      <c r="AM23" s="108"/>
      <c r="AN23" s="108"/>
      <c r="AO23" s="108">
        <v>58.0336</v>
      </c>
      <c r="AP23" s="108">
        <v>1.2733759491093404</v>
      </c>
      <c r="AQ23" s="108" t="e">
        <v>#N/A</v>
      </c>
      <c r="AR23" s="108"/>
      <c r="AS23" s="108" t="e">
        <f t="shared" si="0"/>
        <v>#N/A</v>
      </c>
      <c r="AT23" s="108"/>
    </row>
    <row r="24" spans="4:46" x14ac:dyDescent="0.2">
      <c r="D24" s="10" t="s">
        <v>403</v>
      </c>
      <c r="E24" s="135" t="s">
        <v>404</v>
      </c>
      <c r="F24" s="135">
        <v>-1.4467661999999999</v>
      </c>
      <c r="G24" s="112">
        <v>100345</v>
      </c>
      <c r="H24" s="141"/>
      <c r="I24" s="112" t="s">
        <v>380</v>
      </c>
      <c r="J24" s="142" t="s">
        <v>249</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I24" s="108"/>
      <c r="AJ24" s="108"/>
      <c r="AK24" s="108"/>
      <c r="AL24" s="108"/>
      <c r="AM24" s="108"/>
      <c r="AN24" s="108"/>
      <c r="AO24" s="108">
        <v>175.29968036529681</v>
      </c>
      <c r="AP24" s="108">
        <v>3.2226877247884351</v>
      </c>
      <c r="AQ24" s="108" t="s">
        <v>297</v>
      </c>
      <c r="AR24" s="108"/>
      <c r="AS24" s="108" t="e">
        <f t="shared" si="0"/>
        <v>#N/A</v>
      </c>
      <c r="AT24" s="108"/>
    </row>
    <row r="25" spans="4:46" x14ac:dyDescent="0.2">
      <c r="D25" s="10" t="s">
        <v>405</v>
      </c>
      <c r="E25" s="135" t="s">
        <v>406</v>
      </c>
      <c r="F25" s="135">
        <v>0.63994622000000001</v>
      </c>
      <c r="G25" s="112">
        <v>102476</v>
      </c>
      <c r="H25" s="141"/>
      <c r="I25" s="112" t="s">
        <v>380</v>
      </c>
      <c r="J25" s="142" t="s">
        <v>1077</v>
      </c>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I25" s="108"/>
      <c r="AJ25" s="108"/>
      <c r="AK25" s="108"/>
      <c r="AL25" s="108"/>
      <c r="AM25" s="108"/>
      <c r="AN25" s="108"/>
      <c r="AO25" s="108">
        <v>925.39753804576264</v>
      </c>
      <c r="AP25" s="108">
        <v>16.463607405707045</v>
      </c>
      <c r="AQ25" s="108" t="s">
        <v>72</v>
      </c>
      <c r="AR25" s="108"/>
      <c r="AS25" s="108" t="e">
        <f t="shared" si="0"/>
        <v>#N/A</v>
      </c>
      <c r="AT25" s="108"/>
    </row>
    <row r="26" spans="4:46" x14ac:dyDescent="0.2">
      <c r="D26" s="10" t="s">
        <v>407</v>
      </c>
      <c r="E26" s="135" t="s">
        <v>408</v>
      </c>
      <c r="F26" s="135">
        <v>0.59399071000000003</v>
      </c>
      <c r="G26" s="112">
        <v>102983</v>
      </c>
      <c r="H26" s="141"/>
      <c r="I26" s="112" t="s">
        <v>380</v>
      </c>
      <c r="J26" s="142" t="s">
        <v>1077</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I26" s="108"/>
      <c r="AJ26" s="108"/>
      <c r="AK26" s="108"/>
      <c r="AL26" s="108"/>
      <c r="AM26" s="108"/>
      <c r="AN26" s="108"/>
      <c r="AO26" s="108">
        <v>686.89264845882644</v>
      </c>
      <c r="AP26" s="108">
        <v>12.220403047509754</v>
      </c>
      <c r="AQ26" s="108" t="s">
        <v>72</v>
      </c>
      <c r="AR26" s="108"/>
      <c r="AS26" s="108" t="e">
        <f t="shared" si="0"/>
        <v>#N/A</v>
      </c>
      <c r="AT26" s="108"/>
    </row>
    <row r="27" spans="4:46" x14ac:dyDescent="0.2">
      <c r="D27" s="10" t="s">
        <v>409</v>
      </c>
      <c r="E27" s="135" t="s">
        <v>410</v>
      </c>
      <c r="F27" s="135">
        <v>0.17087364999999999</v>
      </c>
      <c r="G27" s="112">
        <v>102467</v>
      </c>
      <c r="H27" s="141"/>
      <c r="I27" s="112" t="s">
        <v>380</v>
      </c>
      <c r="J27" s="142" t="s">
        <v>1118</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O27" s="108">
        <v>302.91132424491326</v>
      </c>
      <c r="AP27" s="108">
        <v>4.9399620232464452</v>
      </c>
      <c r="AQ27" s="108" t="s">
        <v>178</v>
      </c>
      <c r="AR27" s="108"/>
      <c r="AS27" s="108" t="e">
        <f t="shared" si="0"/>
        <v>#N/A</v>
      </c>
    </row>
    <row r="28" spans="4:46" x14ac:dyDescent="0.2">
      <c r="D28" s="10" t="s">
        <v>411</v>
      </c>
      <c r="E28" s="135" t="s">
        <v>412</v>
      </c>
      <c r="F28" s="135">
        <v>0.74876275199999998</v>
      </c>
      <c r="G28" s="112">
        <v>102589</v>
      </c>
      <c r="H28" s="141"/>
      <c r="I28" s="112" t="s">
        <v>380</v>
      </c>
      <c r="J28" s="142" t="s">
        <v>1114</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O28" s="108">
        <v>912.75356230455611</v>
      </c>
      <c r="AP28" s="108">
        <v>20.027681096855883</v>
      </c>
      <c r="AQ28" s="108" t="s">
        <v>72</v>
      </c>
      <c r="AR28" s="108"/>
      <c r="AS28" s="108" t="e">
        <f t="shared" si="0"/>
        <v>#N/A</v>
      </c>
    </row>
    <row r="29" spans="4:46" x14ac:dyDescent="0.2">
      <c r="D29" s="10" t="s">
        <v>413</v>
      </c>
      <c r="E29" s="135" t="s">
        <v>414</v>
      </c>
      <c r="F29" s="135">
        <v>0.89939804999999995</v>
      </c>
      <c r="G29" s="112">
        <v>100333</v>
      </c>
      <c r="H29" s="141"/>
      <c r="I29" s="112" t="s">
        <v>380</v>
      </c>
      <c r="J29" s="142" t="s">
        <v>1118</v>
      </c>
      <c r="K29" s="108"/>
      <c r="AO29" s="108">
        <v>287.90511414025116</v>
      </c>
      <c r="AP29" s="108">
        <v>4.6952365801991229</v>
      </c>
      <c r="AQ29" s="108" t="s">
        <v>72</v>
      </c>
      <c r="AR29" s="108"/>
      <c r="AS29" s="108" t="e">
        <f t="shared" si="0"/>
        <v>#N/A</v>
      </c>
    </row>
    <row r="30" spans="4:46" x14ac:dyDescent="0.2">
      <c r="D30" s="10" t="s">
        <v>415</v>
      </c>
      <c r="E30" s="135" t="s">
        <v>416</v>
      </c>
      <c r="F30" s="135">
        <v>0.16336734</v>
      </c>
      <c r="G30" s="112">
        <v>102856</v>
      </c>
      <c r="H30" s="141"/>
      <c r="I30" s="112" t="s">
        <v>380</v>
      </c>
      <c r="J30" s="142" t="s">
        <v>1114</v>
      </c>
      <c r="K30" s="108"/>
      <c r="AO30" s="108">
        <v>1125.544601632831</v>
      </c>
      <c r="AP30" s="108">
        <v>25.6979716488148</v>
      </c>
      <c r="AQ30" s="108" t="s">
        <v>178</v>
      </c>
      <c r="AR30" s="108"/>
      <c r="AS30" s="108" t="e">
        <f t="shared" si="0"/>
        <v>#N/A</v>
      </c>
    </row>
    <row r="31" spans="4:46" x14ac:dyDescent="0.2">
      <c r="D31" s="10" t="s">
        <v>417</v>
      </c>
      <c r="E31" s="135" t="s">
        <v>418</v>
      </c>
      <c r="F31" s="135">
        <v>0.14634247</v>
      </c>
      <c r="G31" s="112">
        <v>102861</v>
      </c>
      <c r="H31" s="141"/>
      <c r="I31" s="112" t="s">
        <v>380</v>
      </c>
      <c r="J31" s="142" t="s">
        <v>1077</v>
      </c>
      <c r="K31" s="108"/>
      <c r="AO31" s="108">
        <v>271.98205132999999</v>
      </c>
      <c r="AP31" s="108">
        <v>4.5968518975688246</v>
      </c>
      <c r="AQ31" s="108" t="s">
        <v>222</v>
      </c>
      <c r="AR31" s="108"/>
      <c r="AS31" s="108" t="e">
        <f t="shared" si="0"/>
        <v>#N/A</v>
      </c>
    </row>
    <row r="32" spans="4:46" x14ac:dyDescent="0.2">
      <c r="D32" s="10" t="s">
        <v>419</v>
      </c>
      <c r="E32" s="135" t="s">
        <v>420</v>
      </c>
      <c r="F32" s="135">
        <v>-0.23251350000000001</v>
      </c>
      <c r="G32" s="112">
        <v>101804</v>
      </c>
      <c r="H32" s="141"/>
      <c r="I32" s="112" t="s">
        <v>380</v>
      </c>
      <c r="J32" s="142" t="s">
        <v>1077</v>
      </c>
      <c r="K32" s="108"/>
      <c r="AO32" s="108">
        <v>89.369999992000004</v>
      </c>
      <c r="AP32" s="108">
        <v>1.6429670683847812</v>
      </c>
      <c r="AQ32" s="108" t="s">
        <v>169</v>
      </c>
      <c r="AR32" s="108"/>
      <c r="AS32" s="108" t="e">
        <f t="shared" si="0"/>
        <v>#N/A</v>
      </c>
    </row>
    <row r="33" spans="4:45" x14ac:dyDescent="0.2">
      <c r="D33" s="10" t="s">
        <v>421</v>
      </c>
      <c r="E33" s="135" t="s">
        <v>422</v>
      </c>
      <c r="F33" s="135">
        <v>-1.2841908</v>
      </c>
      <c r="G33" s="112">
        <v>100770</v>
      </c>
      <c r="H33" s="141"/>
      <c r="I33" s="112" t="s">
        <v>380</v>
      </c>
      <c r="J33" s="142" t="s">
        <v>1077</v>
      </c>
      <c r="K33" s="108"/>
      <c r="AO33" s="108">
        <v>86.934155243141561</v>
      </c>
      <c r="AP33" s="108">
        <v>1.4693007664984072</v>
      </c>
      <c r="AQ33" s="108" t="s">
        <v>286</v>
      </c>
      <c r="AR33" s="108"/>
      <c r="AS33" s="108" t="e">
        <f t="shared" si="0"/>
        <v>#N/A</v>
      </c>
    </row>
    <row r="34" spans="4:45" x14ac:dyDescent="0.2">
      <c r="D34" s="10" t="s">
        <v>423</v>
      </c>
      <c r="E34" s="135" t="s">
        <v>424</v>
      </c>
      <c r="F34" s="135">
        <v>0.34942213500000002</v>
      </c>
      <c r="G34" s="112">
        <v>101757</v>
      </c>
      <c r="H34" s="141"/>
      <c r="I34" s="112" t="s">
        <v>380</v>
      </c>
      <c r="J34" s="142" t="s">
        <v>1077</v>
      </c>
      <c r="K34" s="108"/>
      <c r="AO34" s="108">
        <v>62.697520210826482</v>
      </c>
      <c r="AP34" s="108">
        <v>1.1526234864607605</v>
      </c>
      <c r="AQ34" s="108" t="s">
        <v>178</v>
      </c>
      <c r="AR34" s="108"/>
      <c r="AS34" s="108" t="e">
        <f t="shared" si="0"/>
        <v>#N/A</v>
      </c>
    </row>
    <row r="35" spans="4:45" x14ac:dyDescent="0.2">
      <c r="D35" s="10" t="s">
        <v>425</v>
      </c>
      <c r="E35" s="135" t="s">
        <v>426</v>
      </c>
      <c r="F35" s="135">
        <v>-1.5447567</v>
      </c>
      <c r="G35" s="112">
        <v>101363</v>
      </c>
      <c r="H35" s="141"/>
      <c r="I35" s="112" t="s">
        <v>380</v>
      </c>
      <c r="J35" s="142" t="s">
        <v>1077</v>
      </c>
      <c r="K35" s="108"/>
      <c r="AO35" s="108">
        <v>608.43612451251147</v>
      </c>
      <c r="AP35" s="108">
        <v>10.283365170009876</v>
      </c>
      <c r="AQ35" s="108" t="s">
        <v>297</v>
      </c>
      <c r="AR35" s="108"/>
      <c r="AS35" s="108" t="e">
        <f t="shared" si="0"/>
        <v>#N/A</v>
      </c>
    </row>
    <row r="36" spans="4:45" x14ac:dyDescent="0.2">
      <c r="D36" s="10" t="s">
        <v>427</v>
      </c>
      <c r="E36" s="135" t="s">
        <v>428</v>
      </c>
      <c r="F36" s="135">
        <v>0.58109427000000002</v>
      </c>
      <c r="G36" s="112">
        <v>102968</v>
      </c>
      <c r="H36" s="141"/>
      <c r="I36" s="112" t="s">
        <v>380</v>
      </c>
      <c r="J36" s="142" t="s">
        <v>1077</v>
      </c>
      <c r="K36" s="108"/>
      <c r="AO36" s="108">
        <v>17.539817351598174</v>
      </c>
      <c r="AP36" s="108">
        <v>0.32244984107350755</v>
      </c>
      <c r="AQ36" s="108" t="s">
        <v>72</v>
      </c>
      <c r="AR36" s="108"/>
      <c r="AS36" s="108" t="e">
        <f t="shared" si="0"/>
        <v>#N/A</v>
      </c>
    </row>
    <row r="37" spans="4:45" x14ac:dyDescent="0.2">
      <c r="D37" s="10" t="s">
        <v>429</v>
      </c>
      <c r="E37" s="135" t="s">
        <v>430</v>
      </c>
      <c r="F37" s="135">
        <v>-1.4028054999999999</v>
      </c>
      <c r="G37" s="112">
        <v>103252</v>
      </c>
      <c r="H37" s="141"/>
      <c r="I37" s="112" t="s">
        <v>380</v>
      </c>
      <c r="J37" s="142" t="s">
        <v>1077</v>
      </c>
      <c r="K37" s="108"/>
      <c r="AO37" s="108">
        <v>1592.9667852778309</v>
      </c>
      <c r="AP37" s="108">
        <v>26.923219211931919</v>
      </c>
      <c r="AQ37" s="108" t="s">
        <v>286</v>
      </c>
      <c r="AR37" s="108"/>
      <c r="AS37" s="108" t="e">
        <f t="shared" si="0"/>
        <v>#N/A</v>
      </c>
    </row>
    <row r="38" spans="4:45" x14ac:dyDescent="0.2">
      <c r="D38" s="10" t="s">
        <v>431</v>
      </c>
      <c r="E38" s="135" t="s">
        <v>432</v>
      </c>
      <c r="F38" s="135">
        <v>-0.14167879999999999</v>
      </c>
      <c r="G38" s="112">
        <v>103260</v>
      </c>
      <c r="H38" s="141"/>
      <c r="I38" s="112" t="s">
        <v>380</v>
      </c>
      <c r="J38" s="142" t="s">
        <v>1077</v>
      </c>
      <c r="K38" s="108"/>
      <c r="AO38" s="108">
        <v>150.66</v>
      </c>
      <c r="AP38" s="108">
        <v>2.769714876860343</v>
      </c>
      <c r="AQ38" s="108" t="s">
        <v>169</v>
      </c>
      <c r="AR38" s="108"/>
      <c r="AS38" s="108" t="e">
        <f t="shared" si="0"/>
        <v>#N/A</v>
      </c>
    </row>
    <row r="39" spans="4:45" x14ac:dyDescent="0.2">
      <c r="D39" s="10" t="s">
        <v>433</v>
      </c>
      <c r="E39" s="135" t="s">
        <v>434</v>
      </c>
      <c r="F39" s="135">
        <v>0.83047976000000001</v>
      </c>
      <c r="G39" s="112">
        <v>103115</v>
      </c>
      <c r="H39" s="141"/>
      <c r="I39" s="112" t="s">
        <v>380</v>
      </c>
      <c r="J39" s="142" t="s">
        <v>249</v>
      </c>
      <c r="K39" s="108"/>
      <c r="AO39" s="108">
        <v>381.16896546300001</v>
      </c>
      <c r="AP39" s="108">
        <v>7.0073632964312846</v>
      </c>
      <c r="AQ39" s="108" t="s">
        <v>72</v>
      </c>
      <c r="AR39" s="108"/>
      <c r="AS39" s="108" t="e">
        <f t="shared" si="0"/>
        <v>#N/A</v>
      </c>
    </row>
    <row r="40" spans="4:45" x14ac:dyDescent="0.2">
      <c r="D40" s="10" t="s">
        <v>435</v>
      </c>
      <c r="E40" s="135" t="s">
        <v>436</v>
      </c>
      <c r="F40" s="135">
        <v>-0.94452029999999998</v>
      </c>
      <c r="G40" s="112">
        <v>103178</v>
      </c>
      <c r="H40" s="141"/>
      <c r="I40" s="112" t="s">
        <v>380</v>
      </c>
      <c r="J40" s="142" t="s">
        <v>1077</v>
      </c>
      <c r="K40" s="108"/>
      <c r="AO40" s="108">
        <v>514.89716289610953</v>
      </c>
      <c r="AP40" s="108">
        <v>9.4658060011053919</v>
      </c>
      <c r="AQ40" s="108" t="s">
        <v>113</v>
      </c>
      <c r="AR40" s="108"/>
      <c r="AS40" s="108" t="e">
        <f t="shared" si="0"/>
        <v>#N/A</v>
      </c>
    </row>
    <row r="41" spans="4:45" s="72" customFormat="1" x14ac:dyDescent="0.2">
      <c r="D41" s="102" t="s">
        <v>437</v>
      </c>
      <c r="E41" s="156" t="s">
        <v>438</v>
      </c>
      <c r="F41" s="156">
        <v>-0.52786659999999996</v>
      </c>
      <c r="G41" s="113">
        <v>102879</v>
      </c>
      <c r="H41" s="141"/>
      <c r="I41" s="113" t="s">
        <v>380</v>
      </c>
      <c r="J41" s="142" t="s">
        <v>1077</v>
      </c>
      <c r="K41" s="108"/>
      <c r="AO41" s="108">
        <v>172.60643833816437</v>
      </c>
      <c r="AP41" s="108">
        <v>3.1731754952017215</v>
      </c>
      <c r="AQ41" s="111" t="s">
        <v>1126</v>
      </c>
      <c r="AR41" s="108"/>
      <c r="AS41" s="111" t="e">
        <f t="shared" si="0"/>
        <v>#N/A</v>
      </c>
    </row>
    <row r="42" spans="4:45" x14ac:dyDescent="0.2">
      <c r="D42" s="10" t="s">
        <v>439</v>
      </c>
      <c r="E42" s="135" t="s">
        <v>440</v>
      </c>
      <c r="F42" s="135">
        <v>0.36126713999999999</v>
      </c>
      <c r="G42" s="112">
        <v>100476</v>
      </c>
      <c r="H42" s="141"/>
      <c r="I42" s="112" t="s">
        <v>380</v>
      </c>
      <c r="J42" s="142" t="s">
        <v>249</v>
      </c>
      <c r="K42" s="108"/>
      <c r="AO42" s="108">
        <v>546.84437881542465</v>
      </c>
      <c r="AP42" s="108">
        <v>10.053119682281526</v>
      </c>
      <c r="AQ42" s="108" t="s">
        <v>178</v>
      </c>
      <c r="AR42" s="108"/>
      <c r="AS42" s="108" t="e">
        <f t="shared" si="0"/>
        <v>#N/A</v>
      </c>
    </row>
    <row r="43" spans="4:45" x14ac:dyDescent="0.2">
      <c r="D43" s="10" t="s">
        <v>441</v>
      </c>
      <c r="E43" s="135" t="s">
        <v>442</v>
      </c>
      <c r="F43" s="135">
        <v>0.40033327000000002</v>
      </c>
      <c r="G43" s="112">
        <v>103185</v>
      </c>
      <c r="H43" s="141"/>
      <c r="I43" s="112" t="s">
        <v>380</v>
      </c>
      <c r="J43" s="142" t="s">
        <v>1118</v>
      </c>
      <c r="K43" s="108"/>
      <c r="AO43" s="108">
        <v>1383.3943110136986</v>
      </c>
      <c r="AP43" s="108">
        <v>22.560778724988904</v>
      </c>
      <c r="AQ43" s="108" t="s">
        <v>178</v>
      </c>
      <c r="AR43" s="108"/>
      <c r="AS43" s="108" t="e">
        <f t="shared" si="0"/>
        <v>#N/A</v>
      </c>
    </row>
    <row r="44" spans="4:45" x14ac:dyDescent="0.2">
      <c r="D44" s="10" t="s">
        <v>443</v>
      </c>
      <c r="E44" s="135" t="s">
        <v>444</v>
      </c>
      <c r="F44" s="135">
        <v>-0.55915870999999995</v>
      </c>
      <c r="G44" s="112">
        <v>101981</v>
      </c>
      <c r="H44" s="141"/>
      <c r="I44" s="112" t="s">
        <v>380</v>
      </c>
      <c r="J44" s="142" t="s">
        <v>1077</v>
      </c>
      <c r="K44" s="108"/>
      <c r="AO44" s="108">
        <v>486.57397261373973</v>
      </c>
      <c r="AP44" s="108">
        <v>8.9451159607149346</v>
      </c>
      <c r="AQ44" s="108" t="s">
        <v>163</v>
      </c>
      <c r="AR44" s="108"/>
      <c r="AS44" s="108" t="e">
        <f t="shared" si="0"/>
        <v>#N/A</v>
      </c>
    </row>
    <row r="45" spans="4:45" x14ac:dyDescent="0.2">
      <c r="D45" s="10" t="s">
        <v>445</v>
      </c>
      <c r="E45" s="135" t="s">
        <v>446</v>
      </c>
      <c r="F45" s="135">
        <v>-1.4063015999999999</v>
      </c>
      <c r="G45" s="112">
        <v>103170</v>
      </c>
      <c r="H45" s="141"/>
      <c r="I45" s="112" t="s">
        <v>380</v>
      </c>
      <c r="J45" s="142" t="s">
        <v>1077</v>
      </c>
      <c r="K45" s="108"/>
      <c r="AO45" s="108">
        <v>193.35963471719634</v>
      </c>
      <c r="AP45" s="108">
        <v>3.2680303697118189</v>
      </c>
      <c r="AQ45" s="108" t="s">
        <v>286</v>
      </c>
      <c r="AR45" s="108"/>
      <c r="AS45" s="108" t="e">
        <f t="shared" si="0"/>
        <v>#N/A</v>
      </c>
    </row>
    <row r="46" spans="4:45" x14ac:dyDescent="0.2">
      <c r="D46" s="10" t="s">
        <v>447</v>
      </c>
      <c r="E46" s="135" t="s">
        <v>448</v>
      </c>
      <c r="F46" s="135">
        <v>0.82826369</v>
      </c>
      <c r="G46" s="112">
        <v>102660</v>
      </c>
      <c r="H46" s="141"/>
      <c r="I46" s="112" t="s">
        <v>380</v>
      </c>
      <c r="J46" s="142" t="s">
        <v>1117</v>
      </c>
      <c r="K46" s="108"/>
      <c r="AO46" s="108">
        <v>2793.5948199252739</v>
      </c>
      <c r="AP46" s="108">
        <v>51.357102964735319</v>
      </c>
      <c r="AQ46" s="108" t="s">
        <v>72</v>
      </c>
      <c r="AR46" s="108"/>
      <c r="AS46" s="108" t="e">
        <f t="shared" si="0"/>
        <v>#N/A</v>
      </c>
    </row>
    <row r="47" spans="4:45" x14ac:dyDescent="0.2">
      <c r="D47" s="10" t="s">
        <v>449</v>
      </c>
      <c r="E47" s="135" t="s">
        <v>450</v>
      </c>
      <c r="F47" s="135">
        <v>-1.6090101999999999</v>
      </c>
      <c r="G47" s="112">
        <v>102595</v>
      </c>
      <c r="H47" s="141"/>
      <c r="I47" s="112" t="s">
        <v>380</v>
      </c>
      <c r="J47" s="142" t="s">
        <v>1077</v>
      </c>
      <c r="K47" s="108"/>
      <c r="AO47" s="108">
        <v>41.049371475132418</v>
      </c>
      <c r="AP47" s="108">
        <v>0.7546465874182986</v>
      </c>
      <c r="AQ47" s="108" t="s">
        <v>297</v>
      </c>
      <c r="AR47" s="108"/>
      <c r="AS47" s="108" t="e">
        <f t="shared" si="0"/>
        <v>#N/A</v>
      </c>
    </row>
    <row r="48" spans="4:45" x14ac:dyDescent="0.2">
      <c r="D48" s="10" t="s">
        <v>451</v>
      </c>
      <c r="E48" s="135" t="s">
        <v>452</v>
      </c>
      <c r="F48" s="135">
        <v>0.43930767999999998</v>
      </c>
      <c r="G48" s="112">
        <v>100418</v>
      </c>
      <c r="H48" s="141"/>
      <c r="I48" s="112" t="s">
        <v>380</v>
      </c>
      <c r="J48" s="142" t="s">
        <v>1114</v>
      </c>
      <c r="K48" s="108"/>
      <c r="AO48" s="108">
        <v>611.79274357176257</v>
      </c>
      <c r="AP48" s="108">
        <v>13.968200421778105</v>
      </c>
      <c r="AQ48" s="108" t="s">
        <v>178</v>
      </c>
      <c r="AR48" s="108"/>
      <c r="AS48" s="108" t="e">
        <f t="shared" si="0"/>
        <v>#N/A</v>
      </c>
    </row>
    <row r="49" spans="4:45" x14ac:dyDescent="0.2">
      <c r="D49" s="10" t="s">
        <v>453</v>
      </c>
      <c r="E49" s="135" t="s">
        <v>454</v>
      </c>
      <c r="F49" s="135">
        <v>-1.07562E-2</v>
      </c>
      <c r="G49" s="112">
        <v>100748</v>
      </c>
      <c r="H49" s="141"/>
      <c r="I49" s="112" t="s">
        <v>380</v>
      </c>
      <c r="J49" s="142" t="s">
        <v>1077</v>
      </c>
      <c r="K49" s="108"/>
      <c r="AO49" s="108">
        <v>10.67</v>
      </c>
      <c r="AP49" s="108">
        <v>0.19615596532656221</v>
      </c>
      <c r="AQ49" s="108" t="e">
        <v>#N/A</v>
      </c>
      <c r="AR49" s="108"/>
      <c r="AS49" s="108" t="e">
        <f t="shared" si="0"/>
        <v>#N/A</v>
      </c>
    </row>
    <row r="50" spans="4:45" x14ac:dyDescent="0.2">
      <c r="D50" s="10" t="s">
        <v>455</v>
      </c>
      <c r="E50" s="135" t="s">
        <v>456</v>
      </c>
      <c r="F50" s="135">
        <v>-1.3082163</v>
      </c>
      <c r="G50" s="112">
        <v>102137</v>
      </c>
      <c r="H50" s="141"/>
      <c r="I50" s="112" t="s">
        <v>380</v>
      </c>
      <c r="J50" s="142" t="s">
        <v>1118</v>
      </c>
      <c r="K50" s="108"/>
      <c r="AO50" s="108">
        <v>574.77958917109584</v>
      </c>
      <c r="AP50" s="108">
        <v>9.3736652114949415</v>
      </c>
      <c r="AQ50" s="108" t="s">
        <v>286</v>
      </c>
      <c r="AR50" s="108"/>
      <c r="AS50" s="108" t="e">
        <f t="shared" si="0"/>
        <v>#N/A</v>
      </c>
    </row>
    <row r="51" spans="4:45" x14ac:dyDescent="0.2">
      <c r="D51" s="10" t="s">
        <v>457</v>
      </c>
      <c r="E51" s="135" t="s">
        <v>458</v>
      </c>
      <c r="F51" s="135">
        <v>0.47497027000000003</v>
      </c>
      <c r="G51" s="112">
        <v>100316</v>
      </c>
      <c r="H51" s="141"/>
      <c r="I51" s="112" t="s">
        <v>380</v>
      </c>
      <c r="J51" s="142" t="s">
        <v>1114</v>
      </c>
      <c r="K51" s="108"/>
      <c r="AO51" s="108">
        <v>266.02000003699999</v>
      </c>
      <c r="AP51" s="108">
        <v>4.4960854438061215</v>
      </c>
      <c r="AQ51" s="108" t="s">
        <v>87</v>
      </c>
      <c r="AR51" s="108"/>
      <c r="AS51" s="108" t="e">
        <f t="shared" si="0"/>
        <v>#N/A</v>
      </c>
    </row>
    <row r="52" spans="4:45" x14ac:dyDescent="0.2">
      <c r="D52" s="10" t="s">
        <v>459</v>
      </c>
      <c r="E52" s="135" t="s">
        <v>460</v>
      </c>
      <c r="F52" s="135">
        <v>0.14517947</v>
      </c>
      <c r="G52" s="112">
        <v>102871</v>
      </c>
      <c r="H52" s="141"/>
      <c r="I52" s="112" t="s">
        <v>380</v>
      </c>
      <c r="J52" s="142" t="s">
        <v>1077</v>
      </c>
      <c r="K52" s="108"/>
      <c r="AO52" s="108">
        <v>27.615999995999999</v>
      </c>
      <c r="AP52" s="108">
        <v>0.46674646861475039</v>
      </c>
      <c r="AQ52" s="108" t="e">
        <v>#N/A</v>
      </c>
      <c r="AR52" s="108"/>
      <c r="AS52" s="108" t="e">
        <f t="shared" si="0"/>
        <v>#N/A</v>
      </c>
    </row>
    <row r="53" spans="4:45" x14ac:dyDescent="0.2">
      <c r="D53" s="10" t="s">
        <v>461</v>
      </c>
      <c r="E53" s="135" t="s">
        <v>462</v>
      </c>
      <c r="F53" s="135">
        <v>0.14356793500000001</v>
      </c>
      <c r="G53" s="112">
        <v>102563</v>
      </c>
      <c r="H53" s="141"/>
      <c r="I53" s="112" t="s">
        <v>380</v>
      </c>
      <c r="J53" s="142" t="s">
        <v>1077</v>
      </c>
      <c r="K53" s="108"/>
      <c r="AO53" s="108">
        <v>173.88698627536988</v>
      </c>
      <c r="AP53" s="108">
        <v>2.9389171782244392</v>
      </c>
      <c r="AQ53" s="108" t="e">
        <v>#N/A</v>
      </c>
      <c r="AR53" s="108"/>
      <c r="AS53" s="108" t="e">
        <f t="shared" si="0"/>
        <v>#N/A</v>
      </c>
    </row>
    <row r="54" spans="4:45" x14ac:dyDescent="0.2">
      <c r="D54" s="10" t="s">
        <v>463</v>
      </c>
      <c r="E54" s="135" t="s">
        <v>464</v>
      </c>
      <c r="F54" s="135">
        <v>-1.4465794000000001</v>
      </c>
      <c r="G54" s="112">
        <v>102902</v>
      </c>
      <c r="H54" s="141"/>
      <c r="I54" s="112" t="s">
        <v>380</v>
      </c>
      <c r="J54" s="142" t="s">
        <v>1114</v>
      </c>
      <c r="K54" s="108"/>
      <c r="AO54" s="108">
        <v>1241.9840784766211</v>
      </c>
      <c r="AP54" s="108">
        <v>27.251672388217461</v>
      </c>
      <c r="AQ54" s="108" t="s">
        <v>167</v>
      </c>
      <c r="AR54" s="108"/>
      <c r="AS54" s="108" t="e">
        <f t="shared" si="0"/>
        <v>#N/A</v>
      </c>
    </row>
    <row r="55" spans="4:45" x14ac:dyDescent="0.2">
      <c r="D55" s="10" t="s">
        <v>465</v>
      </c>
      <c r="E55" s="135" t="s">
        <v>466</v>
      </c>
      <c r="F55" s="135">
        <v>0.97007295000000004</v>
      </c>
      <c r="G55" s="112">
        <v>100413</v>
      </c>
      <c r="H55" s="141"/>
      <c r="I55" s="112" t="s">
        <v>380</v>
      </c>
      <c r="J55" s="142" t="s">
        <v>1077</v>
      </c>
      <c r="K55" s="108"/>
      <c r="AO55" s="108">
        <v>953.61347021163476</v>
      </c>
      <c r="AP55" s="108">
        <v>17.531112539622875</v>
      </c>
      <c r="AQ55" s="108" t="s">
        <v>72</v>
      </c>
      <c r="AR55" s="108"/>
      <c r="AS55" s="108" t="e">
        <f t="shared" si="0"/>
        <v>#N/A</v>
      </c>
    </row>
    <row r="56" spans="4:45" x14ac:dyDescent="0.2">
      <c r="D56" s="10" t="s">
        <v>467</v>
      </c>
      <c r="E56" s="135" t="s">
        <v>468</v>
      </c>
      <c r="F56" s="135">
        <v>-1.2990259</v>
      </c>
      <c r="G56" s="112">
        <v>100796</v>
      </c>
      <c r="H56" s="141"/>
      <c r="I56" s="112" t="s">
        <v>380</v>
      </c>
      <c r="J56" s="142" t="s">
        <v>249</v>
      </c>
      <c r="K56" s="108"/>
      <c r="AO56" s="108">
        <v>351.270000041</v>
      </c>
      <c r="AP56" s="108">
        <v>5.9369217871229596</v>
      </c>
      <c r="AQ56" s="108" t="s">
        <v>286</v>
      </c>
      <c r="AR56" s="108"/>
      <c r="AS56" s="108" t="e">
        <f t="shared" si="0"/>
        <v>#N/A</v>
      </c>
    </row>
    <row r="57" spans="4:45" x14ac:dyDescent="0.2">
      <c r="D57" s="10" t="s">
        <v>469</v>
      </c>
      <c r="E57" s="135" t="s">
        <v>470</v>
      </c>
      <c r="F57" s="135">
        <v>-0.46076929999999999</v>
      </c>
      <c r="G57" s="112">
        <v>102647</v>
      </c>
      <c r="H57" s="141"/>
      <c r="I57" s="112" t="s">
        <v>380</v>
      </c>
      <c r="J57" s="142" t="s">
        <v>1077</v>
      </c>
      <c r="K57" s="108"/>
      <c r="AO57" s="108">
        <v>553.51000005599997</v>
      </c>
      <c r="AP57" s="108">
        <v>10.175659641882865</v>
      </c>
      <c r="AQ57" s="108" t="s">
        <v>163</v>
      </c>
      <c r="AR57" s="108"/>
      <c r="AS57" s="108" t="e">
        <f t="shared" si="0"/>
        <v>#N/A</v>
      </c>
    </row>
    <row r="58" spans="4:45" x14ac:dyDescent="0.2">
      <c r="D58" s="10" t="s">
        <v>471</v>
      </c>
      <c r="E58" s="135" t="s">
        <v>472</v>
      </c>
      <c r="F58" s="135">
        <v>-0.35470689999999999</v>
      </c>
      <c r="G58" s="112">
        <v>100802</v>
      </c>
      <c r="H58" s="141"/>
      <c r="I58" s="112" t="s">
        <v>380</v>
      </c>
      <c r="J58" s="142" t="s">
        <v>1077</v>
      </c>
      <c r="K58" s="108"/>
      <c r="AO58" s="108">
        <v>147.32000000100001</v>
      </c>
      <c r="AP58" s="108">
        <v>2.4899004116002095</v>
      </c>
      <c r="AQ58" s="108" t="s">
        <v>195</v>
      </c>
      <c r="AR58" s="108"/>
      <c r="AS58" s="108" t="e">
        <f t="shared" si="0"/>
        <v>#N/A</v>
      </c>
    </row>
    <row r="59" spans="4:45" x14ac:dyDescent="0.2">
      <c r="D59" s="10" t="s">
        <v>473</v>
      </c>
      <c r="E59" s="135" t="s">
        <v>474</v>
      </c>
      <c r="F59" s="135">
        <v>-0.54800139999999997</v>
      </c>
      <c r="G59" s="112">
        <v>101894</v>
      </c>
      <c r="H59" s="141"/>
      <c r="I59" s="112" t="s">
        <v>380</v>
      </c>
      <c r="J59" s="142" t="s">
        <v>1114</v>
      </c>
      <c r="K59" s="108"/>
      <c r="AO59" s="108">
        <v>859.60118115033788</v>
      </c>
      <c r="AP59" s="108">
        <v>18.861409078582433</v>
      </c>
      <c r="AQ59" s="108" t="s">
        <v>163</v>
      </c>
      <c r="AR59" s="108"/>
      <c r="AS59" s="108" t="e">
        <f t="shared" si="0"/>
        <v>#N/A</v>
      </c>
    </row>
    <row r="60" spans="4:45" x14ac:dyDescent="0.2">
      <c r="D60" s="10" t="s">
        <v>475</v>
      </c>
      <c r="E60" s="135" t="s">
        <v>476</v>
      </c>
      <c r="F60" s="135">
        <v>-1.6937E-3</v>
      </c>
      <c r="G60" s="112">
        <v>100916</v>
      </c>
      <c r="H60" s="141"/>
      <c r="I60" s="112" t="s">
        <v>380</v>
      </c>
      <c r="J60" s="142" t="s">
        <v>249</v>
      </c>
      <c r="K60" s="108"/>
      <c r="AO60" s="108">
        <v>399.1124657974247</v>
      </c>
      <c r="AP60" s="108">
        <v>6.7455219444544969</v>
      </c>
      <c r="AQ60" s="108" t="s">
        <v>222</v>
      </c>
      <c r="AR60" s="108"/>
      <c r="AS60" s="108" t="e">
        <f t="shared" si="0"/>
        <v>#N/A</v>
      </c>
    </row>
    <row r="61" spans="4:45" x14ac:dyDescent="0.2">
      <c r="D61" s="10" t="s">
        <v>477</v>
      </c>
      <c r="E61" s="135" t="s">
        <v>478</v>
      </c>
      <c r="F61" s="135">
        <v>-0.40433200000000002</v>
      </c>
      <c r="G61" s="112">
        <v>102103</v>
      </c>
      <c r="H61" s="141"/>
      <c r="I61" s="112" t="s">
        <v>380</v>
      </c>
      <c r="J61" s="142" t="s">
        <v>1116</v>
      </c>
      <c r="K61" s="108"/>
      <c r="AO61" s="108">
        <v>265.92132421491323</v>
      </c>
      <c r="AP61" s="108">
        <v>5.9137074914926568</v>
      </c>
      <c r="AQ61" s="108" t="s">
        <v>169</v>
      </c>
      <c r="AR61" s="108"/>
      <c r="AS61" s="108" t="e">
        <f t="shared" si="0"/>
        <v>#N/A</v>
      </c>
    </row>
    <row r="62" spans="4:45" x14ac:dyDescent="0.2">
      <c r="D62" s="10" t="s">
        <v>479</v>
      </c>
      <c r="E62" s="135" t="s">
        <v>480</v>
      </c>
      <c r="F62" s="135">
        <v>9.4697580000000003E-2</v>
      </c>
      <c r="G62" s="112">
        <v>100270</v>
      </c>
      <c r="H62" s="141"/>
      <c r="I62" s="112" t="s">
        <v>380</v>
      </c>
      <c r="J62" s="142" t="s">
        <v>1077</v>
      </c>
      <c r="K62" s="108"/>
      <c r="AO62" s="108">
        <v>317.50729144628309</v>
      </c>
      <c r="AP62" s="108">
        <v>5.3662879151018288</v>
      </c>
      <c r="AQ62" s="108" t="s">
        <v>87</v>
      </c>
      <c r="AR62" s="108"/>
      <c r="AS62" s="108" t="e">
        <f t="shared" si="0"/>
        <v>#N/A</v>
      </c>
    </row>
    <row r="63" spans="4:45" x14ac:dyDescent="0.2">
      <c r="D63" s="10" t="s">
        <v>481</v>
      </c>
      <c r="E63" s="135" t="s">
        <v>482</v>
      </c>
      <c r="F63" s="135">
        <v>-0.26977390000000001</v>
      </c>
      <c r="G63" s="112">
        <v>100354</v>
      </c>
      <c r="H63" s="141"/>
      <c r="I63" s="112" t="s">
        <v>380</v>
      </c>
      <c r="J63" s="142" t="s">
        <v>1116</v>
      </c>
      <c r="K63" s="108"/>
      <c r="AO63" s="108">
        <v>1296.1299998710001</v>
      </c>
      <c r="AP63" s="108">
        <v>28.824065587123943</v>
      </c>
      <c r="AQ63" s="108" t="s">
        <v>169</v>
      </c>
      <c r="AR63" s="108"/>
      <c r="AS63" s="108" t="e">
        <f t="shared" si="0"/>
        <v>#N/A</v>
      </c>
    </row>
    <row r="64" spans="4:45" x14ac:dyDescent="0.2">
      <c r="D64" s="10" t="s">
        <v>483</v>
      </c>
      <c r="E64" s="135" t="s">
        <v>484</v>
      </c>
      <c r="F64" s="135">
        <v>0.28818370999999998</v>
      </c>
      <c r="G64" s="112">
        <v>102258</v>
      </c>
      <c r="H64" s="141"/>
      <c r="I64" s="112" t="s">
        <v>380</v>
      </c>
      <c r="J64" s="142" t="s">
        <v>1114</v>
      </c>
      <c r="K64" s="108"/>
      <c r="AO64" s="108">
        <v>824.95307522392613</v>
      </c>
      <c r="AP64" s="108">
        <v>18.834989486825027</v>
      </c>
      <c r="AQ64" s="108" t="s">
        <v>178</v>
      </c>
      <c r="AR64" s="108"/>
      <c r="AS64" s="108" t="e">
        <f t="shared" si="0"/>
        <v>#N/A</v>
      </c>
    </row>
    <row r="65" spans="4:45" x14ac:dyDescent="0.2">
      <c r="D65" s="10" t="s">
        <v>485</v>
      </c>
      <c r="E65" s="135" t="s">
        <v>486</v>
      </c>
      <c r="F65" s="135">
        <v>6.4377699999999998E-3</v>
      </c>
      <c r="G65" s="112">
        <v>100112</v>
      </c>
      <c r="H65" s="141"/>
      <c r="I65" s="112" t="s">
        <v>380</v>
      </c>
      <c r="J65" s="142" t="s">
        <v>1077</v>
      </c>
      <c r="K65" s="108"/>
      <c r="AO65" s="108">
        <v>1245.4065037978264</v>
      </c>
      <c r="AP65" s="108">
        <v>22.156838435448336</v>
      </c>
      <c r="AQ65" s="108" t="s">
        <v>169</v>
      </c>
      <c r="AR65" s="108"/>
      <c r="AS65" s="108" t="e">
        <f t="shared" si="0"/>
        <v>#N/A</v>
      </c>
    </row>
    <row r="66" spans="4:45" x14ac:dyDescent="0.2">
      <c r="D66" s="10" t="s">
        <v>487</v>
      </c>
      <c r="E66" s="135" t="s">
        <v>488</v>
      </c>
      <c r="F66" s="135">
        <v>-0.36290210000000001</v>
      </c>
      <c r="G66" s="112">
        <v>102894</v>
      </c>
      <c r="H66" s="141"/>
      <c r="I66" s="112" t="s">
        <v>380</v>
      </c>
      <c r="J66" s="142" t="s">
        <v>249</v>
      </c>
      <c r="K66" s="108"/>
      <c r="AO66" s="108">
        <v>197.37158735091325</v>
      </c>
      <c r="AP66" s="108">
        <v>3.6284549432853126</v>
      </c>
      <c r="AQ66" s="108" t="s">
        <v>169</v>
      </c>
      <c r="AR66" s="108"/>
      <c r="AS66" s="108" t="e">
        <f t="shared" si="0"/>
        <v>#N/A</v>
      </c>
    </row>
    <row r="67" spans="4:45" x14ac:dyDescent="0.2">
      <c r="D67" s="10" t="s">
        <v>489</v>
      </c>
      <c r="E67" s="135" t="s">
        <v>490</v>
      </c>
      <c r="F67" s="135">
        <v>-0.1002125</v>
      </c>
      <c r="G67" s="112">
        <v>101916</v>
      </c>
      <c r="H67" s="141"/>
      <c r="I67" s="112" t="s">
        <v>380</v>
      </c>
      <c r="J67" s="142" t="s">
        <v>1114</v>
      </c>
      <c r="K67" s="108"/>
      <c r="AO67" s="108">
        <v>1666.9854439300366</v>
      </c>
      <c r="AP67" s="108">
        <v>38.059926381376272</v>
      </c>
      <c r="AQ67" s="108" t="s">
        <v>169</v>
      </c>
      <c r="AR67" s="108"/>
      <c r="AS67" s="108" t="e">
        <f t="shared" si="0"/>
        <v>#N/A</v>
      </c>
    </row>
    <row r="68" spans="4:45" x14ac:dyDescent="0.2">
      <c r="D68" s="10" t="s">
        <v>491</v>
      </c>
      <c r="E68" s="135" t="s">
        <v>492</v>
      </c>
      <c r="F68" s="135">
        <v>-0.3733108</v>
      </c>
      <c r="G68" s="112">
        <v>101533</v>
      </c>
      <c r="H68" s="141"/>
      <c r="I68" s="112" t="s">
        <v>380</v>
      </c>
      <c r="J68" s="142" t="s">
        <v>1115</v>
      </c>
      <c r="K68" s="108"/>
      <c r="AO68" s="108">
        <v>56.850000016000003</v>
      </c>
      <c r="AP68" s="108">
        <v>1.2474053432363321</v>
      </c>
      <c r="AQ68" s="108" t="s">
        <v>169</v>
      </c>
      <c r="AR68" s="108"/>
      <c r="AS68" s="108" t="e">
        <f t="shared" si="0"/>
        <v>#N/A</v>
      </c>
    </row>
    <row r="69" spans="4:45" x14ac:dyDescent="0.2">
      <c r="D69" s="10" t="s">
        <v>493</v>
      </c>
      <c r="E69" s="135" t="s">
        <v>494</v>
      </c>
      <c r="F69" s="135">
        <v>-1.1389419000000001</v>
      </c>
      <c r="G69" s="112">
        <v>101484</v>
      </c>
      <c r="H69" s="141"/>
      <c r="I69" s="112" t="s">
        <v>380</v>
      </c>
      <c r="J69" s="142" t="s">
        <v>249</v>
      </c>
      <c r="K69" s="108"/>
      <c r="AO69" s="108">
        <v>71.190000002000005</v>
      </c>
      <c r="AP69" s="108">
        <v>1.3087481885651617</v>
      </c>
      <c r="AQ69" s="108" t="e">
        <v>#N/A</v>
      </c>
      <c r="AR69" s="108"/>
      <c r="AS69" s="108" t="e">
        <f t="shared" si="0"/>
        <v>#N/A</v>
      </c>
    </row>
    <row r="70" spans="4:45" x14ac:dyDescent="0.2">
      <c r="D70" s="10" t="s">
        <v>495</v>
      </c>
      <c r="E70" s="135" t="s">
        <v>496</v>
      </c>
      <c r="F70" s="135">
        <v>-1.5469493000000001</v>
      </c>
      <c r="G70" s="112">
        <v>101116</v>
      </c>
      <c r="H70" s="141"/>
      <c r="I70" s="112" t="s">
        <v>380</v>
      </c>
      <c r="J70" s="142" t="s">
        <v>249</v>
      </c>
      <c r="K70" s="108"/>
      <c r="AO70" s="108">
        <v>105.66486196419635</v>
      </c>
      <c r="AP70" s="108">
        <v>1.9425298031569709</v>
      </c>
      <c r="AQ70" s="108" t="s">
        <v>297</v>
      </c>
      <c r="AR70" s="108"/>
      <c r="AS70" s="108" t="e">
        <f t="shared" si="0"/>
        <v>#N/A</v>
      </c>
    </row>
    <row r="71" spans="4:45" x14ac:dyDescent="0.2">
      <c r="D71" s="10" t="s">
        <v>497</v>
      </c>
      <c r="E71" s="135" t="s">
        <v>498</v>
      </c>
      <c r="F71" s="135">
        <v>-0.63308920000000002</v>
      </c>
      <c r="G71" s="112">
        <v>102658</v>
      </c>
      <c r="H71" s="141"/>
      <c r="I71" s="112" t="s">
        <v>380</v>
      </c>
      <c r="J71" s="142" t="s">
        <v>1077</v>
      </c>
      <c r="K71" s="108"/>
      <c r="AO71" s="108">
        <v>67.423310502283101</v>
      </c>
      <c r="AP71" s="108">
        <v>1.2395018329042065</v>
      </c>
      <c r="AQ71" s="108" t="s">
        <v>163</v>
      </c>
      <c r="AR71" s="108"/>
      <c r="AS71" s="108" t="e">
        <f t="shared" si="0"/>
        <v>#N/A</v>
      </c>
    </row>
    <row r="72" spans="4:45" x14ac:dyDescent="0.2">
      <c r="D72" s="10" t="s">
        <v>499</v>
      </c>
      <c r="E72" s="135" t="s">
        <v>500</v>
      </c>
      <c r="F72" s="135">
        <v>-1.4640473000000001</v>
      </c>
      <c r="G72" s="112">
        <v>102992</v>
      </c>
      <c r="H72" s="141"/>
      <c r="I72" s="112" t="s">
        <v>380</v>
      </c>
      <c r="J72" s="142" t="s">
        <v>249</v>
      </c>
      <c r="K72" s="108"/>
      <c r="AO72" s="108">
        <v>441.5811415565114</v>
      </c>
      <c r="AP72" s="108">
        <v>7.856103191827204</v>
      </c>
      <c r="AQ72" s="108" t="s">
        <v>297</v>
      </c>
      <c r="AR72" s="108"/>
      <c r="AS72" s="108" t="e">
        <f t="shared" si="0"/>
        <v>#N/A</v>
      </c>
    </row>
    <row r="73" spans="4:45" x14ac:dyDescent="0.2">
      <c r="D73" s="10" t="s">
        <v>501</v>
      </c>
      <c r="E73" s="135" t="s">
        <v>502</v>
      </c>
      <c r="F73" s="135">
        <v>0.20664157</v>
      </c>
      <c r="G73" s="112">
        <v>102421</v>
      </c>
      <c r="H73" s="141"/>
      <c r="I73" s="112" t="s">
        <v>380</v>
      </c>
      <c r="J73" s="142" t="s">
        <v>1118</v>
      </c>
      <c r="K73" s="108"/>
      <c r="AO73" s="108">
        <v>1633.7672601499726</v>
      </c>
      <c r="AP73" s="108">
        <v>26.643930332029484</v>
      </c>
      <c r="AQ73" s="108" t="s">
        <v>178</v>
      </c>
      <c r="AR73" s="108"/>
      <c r="AS73" s="108" t="e">
        <f t="shared" si="0"/>
        <v>#N/A</v>
      </c>
    </row>
    <row r="74" spans="4:45" x14ac:dyDescent="0.2">
      <c r="D74" s="10" t="s">
        <v>503</v>
      </c>
      <c r="E74" s="135" t="s">
        <v>504</v>
      </c>
      <c r="F74" s="135">
        <v>-1.4834622</v>
      </c>
      <c r="G74" s="112">
        <v>100103</v>
      </c>
      <c r="H74" s="141"/>
      <c r="I74" s="112" t="s">
        <v>380</v>
      </c>
      <c r="J74" s="142" t="s">
        <v>1077</v>
      </c>
      <c r="K74" s="108"/>
      <c r="AO74" s="108">
        <v>136.67246574342465</v>
      </c>
      <c r="AP74" s="108">
        <v>2.5125697705213659</v>
      </c>
      <c r="AQ74" s="108" t="s">
        <v>297</v>
      </c>
      <c r="AR74" s="108"/>
      <c r="AS74" s="108" t="e">
        <f t="shared" si="0"/>
        <v>#N/A</v>
      </c>
    </row>
    <row r="75" spans="4:45" x14ac:dyDescent="0.2">
      <c r="D75" s="10" t="s">
        <v>505</v>
      </c>
      <c r="E75" s="135" t="s">
        <v>506</v>
      </c>
      <c r="F75" s="135">
        <v>0.16214882999999999</v>
      </c>
      <c r="G75" s="112">
        <v>100669</v>
      </c>
      <c r="H75" s="141"/>
      <c r="I75" s="112" t="s">
        <v>380</v>
      </c>
      <c r="J75" s="142" t="s">
        <v>1077</v>
      </c>
      <c r="K75" s="108"/>
      <c r="AO75" s="108">
        <v>1073.1139727127397</v>
      </c>
      <c r="AP75" s="108">
        <v>18.137027710651978</v>
      </c>
      <c r="AQ75" s="108" t="s">
        <v>178</v>
      </c>
      <c r="AR75" s="108"/>
      <c r="AS75" s="108" t="e">
        <f t="shared" si="0"/>
        <v>#N/A</v>
      </c>
    </row>
    <row r="76" spans="4:45" x14ac:dyDescent="0.2">
      <c r="D76" s="10" t="s">
        <v>507</v>
      </c>
      <c r="E76" s="135" t="s">
        <v>508</v>
      </c>
      <c r="F76" s="135">
        <v>-1.0436032</v>
      </c>
      <c r="G76" s="112">
        <v>101653</v>
      </c>
      <c r="H76" s="141"/>
      <c r="I76" s="112" t="s">
        <v>380</v>
      </c>
      <c r="J76" s="142" t="s">
        <v>1077</v>
      </c>
      <c r="K76" s="108"/>
      <c r="AO76" s="108">
        <v>749.13228315702281</v>
      </c>
      <c r="AP76" s="108">
        <v>12.661314011424206</v>
      </c>
      <c r="AQ76" s="108" t="s">
        <v>113</v>
      </c>
      <c r="AR76" s="108"/>
      <c r="AS76" s="108" t="e">
        <f t="shared" ref="AS76:AS107" si="1">VLOOKUP(G76,$M$237:$P$248,4,FALSE)</f>
        <v>#N/A</v>
      </c>
    </row>
    <row r="77" spans="4:45" x14ac:dyDescent="0.2">
      <c r="D77" s="10" t="s">
        <v>509</v>
      </c>
      <c r="E77" s="135" t="s">
        <v>510</v>
      </c>
      <c r="F77" s="135">
        <v>-1.568406</v>
      </c>
      <c r="G77" s="112">
        <v>111054</v>
      </c>
      <c r="H77" s="141"/>
      <c r="I77" s="112" t="s">
        <v>380</v>
      </c>
      <c r="J77" s="142" t="s">
        <v>249</v>
      </c>
      <c r="K77" s="108"/>
      <c r="AO77" s="108">
        <v>39.179817351598174</v>
      </c>
      <c r="AP77" s="108">
        <v>0.72027693476299282</v>
      </c>
      <c r="AQ77" s="108" t="e">
        <v>#N/A</v>
      </c>
      <c r="AR77" s="108"/>
      <c r="AS77" s="108" t="e">
        <f t="shared" si="1"/>
        <v>#N/A</v>
      </c>
    </row>
    <row r="78" spans="4:45" x14ac:dyDescent="0.2">
      <c r="D78" s="10" t="s">
        <v>511</v>
      </c>
      <c r="E78" s="135" t="s">
        <v>346</v>
      </c>
      <c r="F78" s="135">
        <v>-0.83443332999999997</v>
      </c>
      <c r="G78" s="112">
        <v>100871</v>
      </c>
      <c r="H78" s="141"/>
      <c r="I78" s="112" t="s">
        <v>380</v>
      </c>
      <c r="J78" s="142" t="s">
        <v>1077</v>
      </c>
      <c r="K78" s="108"/>
      <c r="AO78" s="108">
        <v>17.940000000000001</v>
      </c>
      <c r="AP78" s="108">
        <v>0.32980674957436984</v>
      </c>
      <c r="AQ78" s="108" t="s">
        <v>113</v>
      </c>
      <c r="AR78" s="108"/>
      <c r="AS78" s="108" t="e">
        <f t="shared" si="1"/>
        <v>#N/A</v>
      </c>
    </row>
    <row r="79" spans="4:45" x14ac:dyDescent="0.2">
      <c r="D79" s="10" t="s">
        <v>512</v>
      </c>
      <c r="E79" s="135" t="s">
        <v>513</v>
      </c>
      <c r="F79" s="135">
        <v>-1.6022491999999999</v>
      </c>
      <c r="G79" s="112">
        <v>111159</v>
      </c>
      <c r="H79" s="141"/>
      <c r="I79" s="112" t="s">
        <v>380</v>
      </c>
      <c r="J79" s="142" t="s">
        <v>1077</v>
      </c>
      <c r="K79" s="108"/>
      <c r="AO79" s="108">
        <v>515.76000003000001</v>
      </c>
      <c r="AP79" s="108">
        <v>8.7170176238997001</v>
      </c>
      <c r="AQ79" s="108" t="s">
        <v>167</v>
      </c>
      <c r="AR79" s="108"/>
      <c r="AS79" s="108" t="e">
        <f t="shared" si="1"/>
        <v>#N/A</v>
      </c>
    </row>
    <row r="80" spans="4:45" x14ac:dyDescent="0.2">
      <c r="D80" s="10" t="s">
        <v>514</v>
      </c>
      <c r="E80" s="135" t="s">
        <v>515</v>
      </c>
      <c r="F80" s="135">
        <v>0.55722209</v>
      </c>
      <c r="G80" s="112">
        <v>100030</v>
      </c>
      <c r="H80" s="141"/>
      <c r="I80" s="112" t="s">
        <v>380</v>
      </c>
      <c r="J80" s="142" t="s">
        <v>249</v>
      </c>
      <c r="K80" s="108"/>
      <c r="AO80" s="108">
        <v>54.34698630136986</v>
      </c>
      <c r="AP80" s="108">
        <v>0.88630574996131173</v>
      </c>
      <c r="AQ80" s="108" t="s">
        <v>72</v>
      </c>
      <c r="AR80" s="108"/>
      <c r="AS80" s="108" t="e">
        <f t="shared" si="1"/>
        <v>#N/A</v>
      </c>
    </row>
    <row r="81" spans="3:45" x14ac:dyDescent="0.2">
      <c r="D81" s="10" t="s">
        <v>516</v>
      </c>
      <c r="E81" s="135" t="s">
        <v>517</v>
      </c>
      <c r="F81" s="135">
        <v>0.67269573999999999</v>
      </c>
      <c r="G81" s="112">
        <v>101138</v>
      </c>
      <c r="H81" s="141"/>
      <c r="I81" s="112" t="s">
        <v>380</v>
      </c>
      <c r="J81" s="142" t="s">
        <v>1114</v>
      </c>
      <c r="K81" s="108"/>
      <c r="AO81" s="108">
        <v>1604.3415522434154</v>
      </c>
      <c r="AP81" s="108">
        <v>36.629666798416309</v>
      </c>
      <c r="AQ81" s="108" t="s">
        <v>72</v>
      </c>
      <c r="AR81" s="108"/>
      <c r="AS81" s="108" t="e">
        <f t="shared" si="1"/>
        <v>#N/A</v>
      </c>
    </row>
    <row r="82" spans="3:45" x14ac:dyDescent="0.2">
      <c r="D82" s="10" t="s">
        <v>518</v>
      </c>
      <c r="E82" s="135" t="s">
        <v>519</v>
      </c>
      <c r="F82" s="135">
        <v>-0.72389429999999999</v>
      </c>
      <c r="G82" s="112">
        <v>102805</v>
      </c>
      <c r="H82" s="141"/>
      <c r="I82" s="112" t="s">
        <v>380</v>
      </c>
      <c r="J82" s="142" t="s">
        <v>1114</v>
      </c>
      <c r="K82" s="108"/>
      <c r="AO82" s="108">
        <v>1994.2258194447397</v>
      </c>
      <c r="AP82" s="108">
        <v>45.531344111179955</v>
      </c>
      <c r="AQ82" s="108" t="s">
        <v>163</v>
      </c>
      <c r="AR82" s="108"/>
      <c r="AS82" s="108" t="e">
        <f t="shared" si="1"/>
        <v>#N/A</v>
      </c>
    </row>
    <row r="83" spans="3:45" x14ac:dyDescent="0.2">
      <c r="D83" s="10" t="s">
        <v>520</v>
      </c>
      <c r="E83" s="135" t="s">
        <v>521</v>
      </c>
      <c r="F83" s="135">
        <v>0.70472343699999995</v>
      </c>
      <c r="G83" s="112">
        <v>102214</v>
      </c>
      <c r="H83" s="141"/>
      <c r="I83" s="112" t="s">
        <v>380</v>
      </c>
      <c r="J83" s="142" t="s">
        <v>1077</v>
      </c>
      <c r="K83" s="108"/>
      <c r="AO83" s="108">
        <v>625.73243602805474</v>
      </c>
      <c r="AP83" s="108">
        <v>11.503388006112878</v>
      </c>
      <c r="AQ83" s="108" t="s">
        <v>72</v>
      </c>
      <c r="AR83" s="108"/>
      <c r="AS83" s="108" t="e">
        <f t="shared" si="1"/>
        <v>#N/A</v>
      </c>
    </row>
    <row r="84" spans="3:45" x14ac:dyDescent="0.2">
      <c r="D84" s="10" t="s">
        <v>522</v>
      </c>
      <c r="E84" s="135" t="s">
        <v>523</v>
      </c>
      <c r="F84" s="135">
        <v>-0.5580948</v>
      </c>
      <c r="G84" s="112">
        <v>100695</v>
      </c>
      <c r="H84" s="141"/>
      <c r="I84" s="112" t="s">
        <v>380</v>
      </c>
      <c r="J84" s="142" t="s">
        <v>1077</v>
      </c>
      <c r="K84" s="108"/>
      <c r="AO84" s="108">
        <v>741.57021335821923</v>
      </c>
      <c r="AP84" s="108">
        <v>13.632935431931227</v>
      </c>
      <c r="AQ84" s="108" t="s">
        <v>163</v>
      </c>
      <c r="AR84" s="108"/>
      <c r="AS84" s="108" t="e">
        <f t="shared" si="1"/>
        <v>#N/A</v>
      </c>
    </row>
    <row r="85" spans="3:45" x14ac:dyDescent="0.2">
      <c r="D85" s="10" t="s">
        <v>524</v>
      </c>
      <c r="E85" s="135" t="s">
        <v>525</v>
      </c>
      <c r="F85" s="135">
        <v>3.044608E-2</v>
      </c>
      <c r="G85" s="112">
        <v>102042</v>
      </c>
      <c r="H85" s="141"/>
      <c r="I85" s="112" t="s">
        <v>380</v>
      </c>
      <c r="J85" s="142" t="s">
        <v>1077</v>
      </c>
      <c r="K85" s="108"/>
      <c r="AO85" s="108">
        <v>247.73397261273973</v>
      </c>
      <c r="AP85" s="108">
        <v>4.1870276973366041</v>
      </c>
      <c r="AQ85" s="108" t="e">
        <v>#N/A</v>
      </c>
      <c r="AR85" s="108"/>
      <c r="AS85" s="108" t="e">
        <f t="shared" si="1"/>
        <v>#N/A</v>
      </c>
    </row>
    <row r="86" spans="3:45" x14ac:dyDescent="0.2">
      <c r="D86" s="10" t="s">
        <v>526</v>
      </c>
      <c r="E86" s="135" t="s">
        <v>527</v>
      </c>
      <c r="F86" s="135">
        <v>0.17604627</v>
      </c>
      <c r="G86" s="112">
        <v>100700</v>
      </c>
      <c r="H86" s="141"/>
      <c r="I86" s="112" t="s">
        <v>380</v>
      </c>
      <c r="J86" s="142" t="s">
        <v>249</v>
      </c>
      <c r="K86" s="108"/>
      <c r="AO86" s="108">
        <v>522.17999999899996</v>
      </c>
      <c r="AP86" s="108">
        <v>9.5996927810710488</v>
      </c>
      <c r="AQ86" s="108" t="s">
        <v>222</v>
      </c>
      <c r="AR86" s="108"/>
      <c r="AS86" s="108" t="e">
        <f t="shared" si="1"/>
        <v>#N/A</v>
      </c>
    </row>
    <row r="87" spans="3:45" x14ac:dyDescent="0.2">
      <c r="D87" s="10" t="s">
        <v>528</v>
      </c>
      <c r="E87" s="135" t="s">
        <v>529</v>
      </c>
      <c r="F87" s="135">
        <v>-0.39722550000000001</v>
      </c>
      <c r="G87" s="112">
        <v>102484</v>
      </c>
      <c r="H87" s="141"/>
      <c r="I87" s="112" t="s">
        <v>380</v>
      </c>
      <c r="J87" s="142" t="s">
        <v>1077</v>
      </c>
      <c r="K87" s="108"/>
      <c r="AO87" s="108">
        <v>298.71698631736984</v>
      </c>
      <c r="AP87" s="108">
        <v>5.0487072167970704</v>
      </c>
      <c r="AQ87" s="108" t="s">
        <v>195</v>
      </c>
      <c r="AR87" s="108"/>
      <c r="AS87" s="108" t="e">
        <f t="shared" si="1"/>
        <v>#N/A</v>
      </c>
    </row>
    <row r="88" spans="3:45" x14ac:dyDescent="0.2">
      <c r="D88" s="10" t="s">
        <v>530</v>
      </c>
      <c r="E88" s="135" t="s">
        <v>531</v>
      </c>
      <c r="F88" s="135">
        <v>0.28537213</v>
      </c>
      <c r="G88" s="112">
        <v>102493</v>
      </c>
      <c r="H88" s="141"/>
      <c r="I88" s="112" t="s">
        <v>380</v>
      </c>
      <c r="J88" s="142" t="s">
        <v>1077</v>
      </c>
      <c r="K88" s="108"/>
      <c r="AO88" s="108">
        <v>716.62755641793615</v>
      </c>
      <c r="AP88" s="108">
        <v>12.749412290302237</v>
      </c>
      <c r="AQ88" s="108" t="s">
        <v>222</v>
      </c>
      <c r="AR88" s="108"/>
      <c r="AS88" s="108" t="e">
        <f t="shared" si="1"/>
        <v>#N/A</v>
      </c>
    </row>
    <row r="89" spans="3:45" x14ac:dyDescent="0.2">
      <c r="D89" s="10" t="s">
        <v>532</v>
      </c>
      <c r="E89" s="135" t="s">
        <v>533</v>
      </c>
      <c r="F89" s="135">
        <v>0.59195193999999995</v>
      </c>
      <c r="G89" s="112">
        <v>100910</v>
      </c>
      <c r="H89" s="141"/>
      <c r="I89" s="112" t="s">
        <v>380</v>
      </c>
      <c r="J89" s="142" t="s">
        <v>1115</v>
      </c>
      <c r="K89" s="108"/>
      <c r="AO89" s="108">
        <v>406.81945205279453</v>
      </c>
      <c r="AP89" s="108">
        <v>8.9264513294689447</v>
      </c>
      <c r="AQ89" s="108" t="s">
        <v>72</v>
      </c>
      <c r="AR89" s="108"/>
      <c r="AS89" s="108" t="e">
        <f t="shared" si="1"/>
        <v>#N/A</v>
      </c>
    </row>
    <row r="90" spans="3:45" x14ac:dyDescent="0.2">
      <c r="D90" s="10" t="s">
        <v>534</v>
      </c>
      <c r="E90" s="135" t="s">
        <v>535</v>
      </c>
      <c r="F90" s="135">
        <v>-0.2297526</v>
      </c>
      <c r="G90" s="112">
        <v>101741</v>
      </c>
      <c r="H90" s="141"/>
      <c r="I90" s="112" t="s">
        <v>380</v>
      </c>
      <c r="J90" s="142" t="s">
        <v>1077</v>
      </c>
      <c r="K90" s="108"/>
      <c r="AO90" s="108">
        <v>235.73999997600001</v>
      </c>
      <c r="AP90" s="108">
        <v>4.333815113531025</v>
      </c>
      <c r="AQ90" s="108" t="s">
        <v>169</v>
      </c>
      <c r="AR90" s="108"/>
      <c r="AS90" s="108" t="e">
        <f t="shared" si="1"/>
        <v>#N/A</v>
      </c>
    </row>
    <row r="91" spans="3:45" x14ac:dyDescent="0.2">
      <c r="D91" s="10" t="s">
        <v>536</v>
      </c>
      <c r="E91" s="135" t="s">
        <v>537</v>
      </c>
      <c r="F91" s="135">
        <v>-1.2590669000000001</v>
      </c>
      <c r="G91" s="112">
        <v>102763</v>
      </c>
      <c r="H91" s="141"/>
      <c r="I91" s="112" t="s">
        <v>380</v>
      </c>
      <c r="J91" s="142" t="s">
        <v>1118</v>
      </c>
      <c r="K91" s="108"/>
      <c r="AO91" s="108">
        <v>1684.6725567256256</v>
      </c>
      <c r="AP91" s="108">
        <v>27.474108049857229</v>
      </c>
      <c r="AQ91" s="108" t="s">
        <v>286</v>
      </c>
      <c r="AR91" s="108"/>
      <c r="AS91" s="108" t="e">
        <f t="shared" si="1"/>
        <v>#N/A</v>
      </c>
    </row>
    <row r="92" spans="3:45" x14ac:dyDescent="0.2">
      <c r="D92" s="10" t="s">
        <v>538</v>
      </c>
      <c r="E92" s="135" t="s">
        <v>539</v>
      </c>
      <c r="F92" s="135">
        <v>0.73491424999999999</v>
      </c>
      <c r="G92" s="112">
        <v>101459</v>
      </c>
      <c r="H92" s="141"/>
      <c r="I92" s="112" t="s">
        <v>380</v>
      </c>
      <c r="J92" s="142" t="s">
        <v>1077</v>
      </c>
      <c r="K92" s="108"/>
      <c r="AO92" s="108">
        <v>14.989999997</v>
      </c>
      <c r="AP92" s="108">
        <v>0.27557431299500462</v>
      </c>
      <c r="AQ92" s="108" t="e">
        <v>#N/A</v>
      </c>
      <c r="AR92" s="108"/>
      <c r="AS92" s="108" t="e">
        <f t="shared" si="1"/>
        <v>#N/A</v>
      </c>
    </row>
    <row r="93" spans="3:45" x14ac:dyDescent="0.2">
      <c r="D93" s="10" t="s">
        <v>540</v>
      </c>
      <c r="E93" s="135">
        <v>50.999775999999997</v>
      </c>
      <c r="F93" s="135">
        <v>-1.595542</v>
      </c>
      <c r="G93" s="112">
        <v>111161</v>
      </c>
      <c r="H93" s="141"/>
      <c r="I93" s="112" t="s">
        <v>380</v>
      </c>
      <c r="J93" s="142" t="s">
        <v>249</v>
      </c>
      <c r="K93" s="108"/>
      <c r="AO93" s="108">
        <v>99.560000001000006</v>
      </c>
      <c r="AP93" s="108">
        <v>1.682694033259055</v>
      </c>
      <c r="AQ93" s="108" t="s">
        <v>1127</v>
      </c>
      <c r="AR93" s="108"/>
      <c r="AS93" s="108" t="e">
        <f t="shared" si="1"/>
        <v>#N/A</v>
      </c>
    </row>
    <row r="94" spans="3:45" x14ac:dyDescent="0.2">
      <c r="D94" s="10" t="s">
        <v>541</v>
      </c>
      <c r="E94" s="135" t="s">
        <v>542</v>
      </c>
      <c r="F94" s="135">
        <v>0.72118322000000001</v>
      </c>
      <c r="G94" s="112">
        <v>102743</v>
      </c>
      <c r="H94" s="141"/>
      <c r="I94" s="112" t="s">
        <v>380</v>
      </c>
      <c r="J94" s="142" t="s">
        <v>249</v>
      </c>
      <c r="K94" s="108"/>
      <c r="AO94" s="108">
        <v>1672.623647488</v>
      </c>
      <c r="AP94" s="108">
        <v>28.269524221452237</v>
      </c>
      <c r="AQ94" s="108" t="s">
        <v>174</v>
      </c>
      <c r="AR94" s="108"/>
      <c r="AS94" s="108" t="e">
        <f t="shared" si="1"/>
        <v>#N/A</v>
      </c>
    </row>
    <row r="95" spans="3:45" x14ac:dyDescent="0.2">
      <c r="C95" s="14"/>
      <c r="D95" s="10" t="s">
        <v>543</v>
      </c>
      <c r="E95" s="135">
        <v>51.153257000000004</v>
      </c>
      <c r="F95" s="135">
        <v>-1.331356</v>
      </c>
      <c r="G95" s="112">
        <v>108031</v>
      </c>
      <c r="H95" s="141"/>
      <c r="I95" s="112" t="s">
        <v>380</v>
      </c>
      <c r="J95" s="142" t="s">
        <v>249</v>
      </c>
      <c r="K95" s="108"/>
      <c r="AO95" s="108">
        <v>1029.8154429543745</v>
      </c>
      <c r="AP95" s="108">
        <v>18.932000217517956</v>
      </c>
      <c r="AQ95" s="108" t="s">
        <v>167</v>
      </c>
      <c r="AR95" s="108"/>
      <c r="AS95" s="108" t="e">
        <f t="shared" si="1"/>
        <v>#N/A</v>
      </c>
    </row>
    <row r="96" spans="3:45" x14ac:dyDescent="0.2">
      <c r="D96" s="10" t="s">
        <v>544</v>
      </c>
      <c r="E96" s="135" t="s">
        <v>545</v>
      </c>
      <c r="F96" s="135">
        <v>-0.68245800000000001</v>
      </c>
      <c r="G96" s="112">
        <v>101895</v>
      </c>
      <c r="H96" s="141"/>
      <c r="I96" s="112" t="s">
        <v>380</v>
      </c>
      <c r="J96" s="142" t="s">
        <v>1115</v>
      </c>
      <c r="K96" s="108"/>
      <c r="AO96" s="108">
        <v>423.92397253473973</v>
      </c>
      <c r="AP96" s="108">
        <v>9.3017595130515094</v>
      </c>
      <c r="AQ96" s="108" t="s">
        <v>163</v>
      </c>
      <c r="AR96" s="108"/>
      <c r="AS96" s="108" t="e">
        <f t="shared" si="1"/>
        <v>#N/A</v>
      </c>
    </row>
    <row r="97" spans="4:45" x14ac:dyDescent="0.2">
      <c r="D97" s="10" t="s">
        <v>546</v>
      </c>
      <c r="E97" s="135" t="s">
        <v>547</v>
      </c>
      <c r="F97" s="135">
        <v>0.64253453000000005</v>
      </c>
      <c r="G97" s="112">
        <v>102195</v>
      </c>
      <c r="H97" s="141"/>
      <c r="I97" s="112" t="s">
        <v>380</v>
      </c>
      <c r="J97" s="142" t="s">
        <v>1114</v>
      </c>
      <c r="K97" s="108"/>
      <c r="AO97" s="108">
        <v>1180.7956843304476</v>
      </c>
      <c r="AP97" s="108">
        <v>28.00980951274633</v>
      </c>
      <c r="AQ97" s="108" t="s">
        <v>178</v>
      </c>
      <c r="AR97" s="108"/>
      <c r="AS97" s="108" t="e">
        <f t="shared" si="1"/>
        <v>#N/A</v>
      </c>
    </row>
    <row r="98" spans="4:45" x14ac:dyDescent="0.2">
      <c r="D98" s="10" t="s">
        <v>548</v>
      </c>
      <c r="E98" s="135" t="s">
        <v>549</v>
      </c>
      <c r="F98" s="135">
        <v>0.13774507999999999</v>
      </c>
      <c r="G98" s="112">
        <v>103210</v>
      </c>
      <c r="H98" s="141"/>
      <c r="I98" s="112" t="s">
        <v>380</v>
      </c>
      <c r="J98" s="142" t="s">
        <v>1116</v>
      </c>
      <c r="K98" s="108"/>
      <c r="AO98" s="108">
        <v>482.05278731547037</v>
      </c>
      <c r="AP98" s="108">
        <v>10.720160137810193</v>
      </c>
      <c r="AQ98" s="108" t="s">
        <v>178</v>
      </c>
      <c r="AR98" s="108"/>
      <c r="AS98" s="108" t="e">
        <f t="shared" si="1"/>
        <v>#N/A</v>
      </c>
    </row>
    <row r="99" spans="4:45" x14ac:dyDescent="0.2">
      <c r="D99" s="10" t="s">
        <v>550</v>
      </c>
      <c r="E99" s="135" t="s">
        <v>551</v>
      </c>
      <c r="F99" s="135">
        <v>6.1024800000000004E-3</v>
      </c>
      <c r="G99" s="112">
        <v>101473</v>
      </c>
      <c r="H99" s="141"/>
      <c r="I99" s="112" t="s">
        <v>380</v>
      </c>
      <c r="J99" s="142" t="s">
        <v>1073</v>
      </c>
      <c r="K99" s="108"/>
      <c r="AO99" s="108">
        <v>31.559999995999998</v>
      </c>
      <c r="AP99" s="108">
        <v>0.56147917872736453</v>
      </c>
      <c r="AQ99" s="108" t="e">
        <v>#N/A</v>
      </c>
      <c r="AR99" s="108"/>
      <c r="AS99" s="108" t="e">
        <f t="shared" si="1"/>
        <v>#N/A</v>
      </c>
    </row>
    <row r="100" spans="4:45" x14ac:dyDescent="0.2">
      <c r="D100" s="10" t="s">
        <v>552</v>
      </c>
      <c r="E100" s="135" t="s">
        <v>553</v>
      </c>
      <c r="F100" s="135">
        <v>0.85167665000000004</v>
      </c>
      <c r="G100" s="112">
        <v>101726</v>
      </c>
      <c r="H100" s="141"/>
      <c r="I100" s="112" t="s">
        <v>380</v>
      </c>
      <c r="J100" s="142" t="s">
        <v>1118</v>
      </c>
      <c r="K100" s="108"/>
      <c r="AO100" s="108">
        <v>1611.1493042504567</v>
      </c>
      <c r="AP100" s="108">
        <v>26.275070424049503</v>
      </c>
      <c r="AQ100" s="108" t="s">
        <v>72</v>
      </c>
      <c r="AR100" s="108"/>
      <c r="AS100" s="108" t="e">
        <f t="shared" si="1"/>
        <v>#N/A</v>
      </c>
    </row>
    <row r="101" spans="4:45" x14ac:dyDescent="0.2">
      <c r="D101" s="10" t="s">
        <v>554</v>
      </c>
      <c r="E101" s="135" t="s">
        <v>555</v>
      </c>
      <c r="F101" s="135">
        <v>-1.2274012999999999</v>
      </c>
      <c r="G101" s="112">
        <v>100902</v>
      </c>
      <c r="H101" s="141"/>
      <c r="I101" s="112" t="s">
        <v>380</v>
      </c>
      <c r="J101" s="142" t="s">
        <v>249</v>
      </c>
      <c r="K101" s="108"/>
      <c r="AO101" s="108">
        <v>56.210000006999998</v>
      </c>
      <c r="AP101" s="108">
        <v>1.0333577143748036</v>
      </c>
      <c r="AQ101" s="108" t="s">
        <v>167</v>
      </c>
      <c r="AR101" s="108"/>
      <c r="AS101" s="108" t="e">
        <f t="shared" si="1"/>
        <v>#N/A</v>
      </c>
    </row>
    <row r="102" spans="4:45" x14ac:dyDescent="0.2">
      <c r="D102" s="10" t="s">
        <v>556</v>
      </c>
      <c r="E102" s="135" t="s">
        <v>557</v>
      </c>
      <c r="F102" s="135">
        <v>-0.53116260000000004</v>
      </c>
      <c r="G102" s="112">
        <v>101933</v>
      </c>
      <c r="H102" s="141"/>
      <c r="I102" s="112" t="s">
        <v>380</v>
      </c>
      <c r="J102" s="142" t="s">
        <v>1077</v>
      </c>
      <c r="K102" s="108"/>
      <c r="AO102" s="108">
        <v>17.72666667</v>
      </c>
      <c r="AP102" s="108">
        <v>0.3258848559209041</v>
      </c>
      <c r="AQ102" s="108" t="e">
        <v>#N/A</v>
      </c>
      <c r="AR102" s="108"/>
      <c r="AS102" s="108" t="e">
        <f t="shared" si="1"/>
        <v>#N/A</v>
      </c>
    </row>
    <row r="103" spans="4:45" x14ac:dyDescent="0.2">
      <c r="D103" s="10" t="s">
        <v>558</v>
      </c>
      <c r="E103" s="135" t="s">
        <v>559</v>
      </c>
      <c r="F103" s="135">
        <v>0.11637359999999999</v>
      </c>
      <c r="G103" s="112">
        <v>101395</v>
      </c>
      <c r="H103" s="141"/>
      <c r="I103" s="112" t="s">
        <v>380</v>
      </c>
      <c r="J103" s="142" t="s">
        <v>1077</v>
      </c>
      <c r="K103" s="108"/>
      <c r="AO103" s="108">
        <v>990.86611886145113</v>
      </c>
      <c r="AP103" s="108">
        <v>16.746931558356518</v>
      </c>
      <c r="AQ103" s="108" t="s">
        <v>222</v>
      </c>
      <c r="AR103" s="108"/>
      <c r="AS103" s="108" t="e">
        <f t="shared" si="1"/>
        <v>#N/A</v>
      </c>
    </row>
    <row r="104" spans="4:45" x14ac:dyDescent="0.2">
      <c r="D104" s="10" t="s">
        <v>560</v>
      </c>
      <c r="E104" s="135" t="s">
        <v>561</v>
      </c>
      <c r="F104" s="135">
        <v>0.36716876999999998</v>
      </c>
      <c r="G104" s="112">
        <v>102427</v>
      </c>
      <c r="H104" s="141"/>
      <c r="I104" s="112" t="s">
        <v>380</v>
      </c>
      <c r="J104" s="142" t="s">
        <v>1073</v>
      </c>
      <c r="K104" s="108"/>
      <c r="AO104" s="108">
        <v>45.47</v>
      </c>
      <c r="AP104" s="108">
        <v>0.56626491704620874</v>
      </c>
      <c r="AQ104" s="108" t="e">
        <v>#N/A</v>
      </c>
      <c r="AR104" s="108"/>
      <c r="AS104" s="108" t="e">
        <f t="shared" si="1"/>
        <v>#N/A</v>
      </c>
    </row>
    <row r="105" spans="4:45" x14ac:dyDescent="0.2">
      <c r="D105" s="10" t="s">
        <v>562</v>
      </c>
      <c r="E105" s="135" t="s">
        <v>563</v>
      </c>
      <c r="F105" s="135">
        <v>0.52032332999999997</v>
      </c>
      <c r="G105" s="112">
        <v>100110</v>
      </c>
      <c r="H105" s="141"/>
      <c r="I105" s="112" t="s">
        <v>380</v>
      </c>
      <c r="J105" s="142" t="s">
        <v>1114</v>
      </c>
      <c r="K105" s="108"/>
      <c r="AO105" s="108">
        <v>2292.140177886557</v>
      </c>
      <c r="AP105" s="108">
        <v>52.333202274691544</v>
      </c>
      <c r="AQ105" s="108" t="s">
        <v>72</v>
      </c>
      <c r="AR105" s="108"/>
      <c r="AS105" s="108" t="e">
        <f t="shared" si="1"/>
        <v>#N/A</v>
      </c>
    </row>
    <row r="106" spans="4:45" x14ac:dyDescent="0.2">
      <c r="D106" s="10" t="s">
        <v>564</v>
      </c>
      <c r="E106" s="135" t="s">
        <v>565</v>
      </c>
      <c r="F106" s="135">
        <v>-1.2307406000000001</v>
      </c>
      <c r="G106" s="112">
        <v>100492</v>
      </c>
      <c r="H106" s="141"/>
      <c r="I106" s="112" t="s">
        <v>380</v>
      </c>
      <c r="J106" s="142" t="s">
        <v>1077</v>
      </c>
      <c r="K106" s="108"/>
      <c r="AO106" s="108">
        <v>146.72698627936987</v>
      </c>
      <c r="AP106" s="108">
        <v>0</v>
      </c>
      <c r="AQ106" s="108" t="e">
        <v>#N/A</v>
      </c>
      <c r="AR106" s="108"/>
      <c r="AS106" s="108" t="e">
        <f t="shared" si="1"/>
        <v>#N/A</v>
      </c>
    </row>
    <row r="107" spans="4:45" x14ac:dyDescent="0.2">
      <c r="D107" s="10" t="s">
        <v>566</v>
      </c>
      <c r="E107" s="135">
        <v>51.107638999999999</v>
      </c>
      <c r="F107" s="135">
        <v>0.6973357</v>
      </c>
      <c r="G107" s="112">
        <v>101117</v>
      </c>
      <c r="H107" s="141"/>
      <c r="I107" s="112" t="s">
        <v>380</v>
      </c>
      <c r="J107" s="142" t="s">
        <v>1116</v>
      </c>
      <c r="K107" s="108"/>
      <c r="AO107" s="108"/>
      <c r="AP107" s="108"/>
      <c r="AQ107" s="108"/>
      <c r="AR107" s="108"/>
      <c r="AS107" s="108" t="e">
        <f t="shared" si="1"/>
        <v>#N/A</v>
      </c>
    </row>
    <row r="108" spans="4:45" x14ac:dyDescent="0.2">
      <c r="D108" s="10" t="s">
        <v>567</v>
      </c>
      <c r="E108" s="135" t="s">
        <v>568</v>
      </c>
      <c r="F108" s="135">
        <v>0.12963942000000001</v>
      </c>
      <c r="G108" s="112">
        <v>100470</v>
      </c>
      <c r="H108" s="141"/>
      <c r="I108" s="112" t="s">
        <v>380</v>
      </c>
      <c r="J108" s="142" t="s">
        <v>1077</v>
      </c>
      <c r="K108" s="108"/>
      <c r="AO108" s="108">
        <v>156.94228310502282</v>
      </c>
      <c r="AP108" s="108">
        <v>2.8852075954095939</v>
      </c>
      <c r="AQ108" s="108" t="s">
        <v>222</v>
      </c>
      <c r="AR108" s="108"/>
      <c r="AS108" s="108" t="e">
        <f t="shared" ref="AS108:AS138" si="2">VLOOKUP(G108,$M$237:$P$248,4,FALSE)</f>
        <v>#N/A</v>
      </c>
    </row>
    <row r="109" spans="4:45" x14ac:dyDescent="0.2">
      <c r="D109" s="10" t="s">
        <v>569</v>
      </c>
      <c r="E109" s="135" t="s">
        <v>570</v>
      </c>
      <c r="F109" s="135">
        <v>-3.8356399999999999E-2</v>
      </c>
      <c r="G109" s="112">
        <v>101548</v>
      </c>
      <c r="H109" s="141"/>
      <c r="I109" s="112" t="s">
        <v>380</v>
      </c>
      <c r="J109" s="142" t="s">
        <v>1077</v>
      </c>
      <c r="K109" s="108"/>
      <c r="AO109" s="108">
        <v>27.130000001999999</v>
      </c>
      <c r="AP109" s="108">
        <v>0.49875457729165373</v>
      </c>
      <c r="AQ109" s="108" t="e">
        <v>#N/A</v>
      </c>
      <c r="AR109" s="108"/>
      <c r="AS109" s="108" t="e">
        <f t="shared" si="2"/>
        <v>#N/A</v>
      </c>
    </row>
    <row r="110" spans="4:45" x14ac:dyDescent="0.2">
      <c r="D110" s="10" t="s">
        <v>571</v>
      </c>
      <c r="E110" s="135" t="s">
        <v>572</v>
      </c>
      <c r="F110" s="135">
        <v>-5.6392600000000001E-2</v>
      </c>
      <c r="G110" s="112">
        <v>100885</v>
      </c>
      <c r="H110" s="141"/>
      <c r="I110" s="112" t="s">
        <v>380</v>
      </c>
      <c r="J110" s="142" t="s">
        <v>1118</v>
      </c>
      <c r="K110" s="108"/>
      <c r="AO110" s="108">
        <v>44.19</v>
      </c>
      <c r="AP110" s="108">
        <v>0.41929471755144831</v>
      </c>
      <c r="AQ110" s="108" t="s">
        <v>222</v>
      </c>
      <c r="AR110" s="108"/>
      <c r="AS110" s="108" t="e">
        <f t="shared" si="2"/>
        <v>#N/A</v>
      </c>
    </row>
    <row r="111" spans="4:45" x14ac:dyDescent="0.2">
      <c r="D111" s="10" t="s">
        <v>573</v>
      </c>
      <c r="E111" s="135" t="s">
        <v>574</v>
      </c>
      <c r="F111" s="135">
        <v>-0.21950020000000001</v>
      </c>
      <c r="G111" s="112">
        <v>101784</v>
      </c>
      <c r="H111" s="141"/>
      <c r="I111" s="112" t="s">
        <v>380</v>
      </c>
      <c r="J111" s="142" t="s">
        <v>249</v>
      </c>
      <c r="K111" s="108"/>
      <c r="AO111" s="108">
        <v>54</v>
      </c>
      <c r="AP111" s="108">
        <v>1.0649779822477154</v>
      </c>
      <c r="AQ111" s="108" t="s">
        <v>169</v>
      </c>
      <c r="AR111" s="108"/>
      <c r="AS111" s="108" t="e">
        <f t="shared" si="2"/>
        <v>#N/A</v>
      </c>
    </row>
    <row r="112" spans="4:45" x14ac:dyDescent="0.2">
      <c r="D112" s="10" t="s">
        <v>575</v>
      </c>
      <c r="E112" s="135" t="s">
        <v>576</v>
      </c>
      <c r="F112" s="135">
        <v>-1.2864678000000001</v>
      </c>
      <c r="G112" s="112">
        <v>101636</v>
      </c>
      <c r="H112" s="141"/>
      <c r="I112" s="112" t="s">
        <v>380</v>
      </c>
      <c r="J112" s="142" t="s">
        <v>249</v>
      </c>
      <c r="K112" s="108"/>
      <c r="AO112" s="108">
        <v>51.843424666534247</v>
      </c>
      <c r="AP112" s="108">
        <v>0.87622158848148124</v>
      </c>
      <c r="AQ112" s="108" t="s">
        <v>286</v>
      </c>
      <c r="AR112" s="108"/>
      <c r="AS112" s="108" t="e">
        <f t="shared" si="2"/>
        <v>#N/A</v>
      </c>
    </row>
    <row r="113" spans="2:45" s="72" customFormat="1" x14ac:dyDescent="0.2">
      <c r="B113"/>
      <c r="D113" s="10" t="s">
        <v>577</v>
      </c>
      <c r="E113" s="135" t="s">
        <v>578</v>
      </c>
      <c r="F113" s="135">
        <v>-0.87372070000000002</v>
      </c>
      <c r="G113" s="112">
        <v>102634</v>
      </c>
      <c r="H113" s="141"/>
      <c r="I113" s="112" t="s">
        <v>380</v>
      </c>
      <c r="J113" s="142" t="s">
        <v>249</v>
      </c>
      <c r="K113" s="108"/>
      <c r="AO113" s="108">
        <v>63.616178863999998</v>
      </c>
      <c r="AP113" s="108">
        <v>1.075196510567682</v>
      </c>
      <c r="AQ113" s="111" t="s">
        <v>127</v>
      </c>
      <c r="AR113" s="108"/>
      <c r="AS113" s="111" t="e">
        <f t="shared" si="2"/>
        <v>#N/A</v>
      </c>
    </row>
    <row r="114" spans="2:45" x14ac:dyDescent="0.2">
      <c r="D114" s="10" t="s">
        <v>579</v>
      </c>
      <c r="E114" s="135" t="s">
        <v>580</v>
      </c>
      <c r="F114" s="135">
        <v>-4.7252189999999999E-2</v>
      </c>
      <c r="G114" s="112">
        <v>101848</v>
      </c>
      <c r="H114" s="141"/>
      <c r="I114" s="112" t="s">
        <v>380</v>
      </c>
      <c r="J114" s="142" t="s">
        <v>1077</v>
      </c>
      <c r="K114" s="108"/>
      <c r="AO114" s="108">
        <v>112.33812784588127</v>
      </c>
      <c r="AP114" s="108">
        <v>2.0652103008985567</v>
      </c>
      <c r="AQ114" s="108" t="s">
        <v>169</v>
      </c>
      <c r="AR114" s="108"/>
      <c r="AS114" s="108" t="e">
        <f t="shared" si="2"/>
        <v>#N/A</v>
      </c>
    </row>
    <row r="115" spans="2:45" x14ac:dyDescent="0.2">
      <c r="D115" s="10" t="s">
        <v>581</v>
      </c>
      <c r="E115" s="135" t="s">
        <v>582</v>
      </c>
      <c r="F115" s="135">
        <v>0.40609851000000002</v>
      </c>
      <c r="G115" s="112">
        <v>101090</v>
      </c>
      <c r="H115" s="141"/>
      <c r="I115" s="112" t="s">
        <v>380</v>
      </c>
      <c r="J115" s="142" t="s">
        <v>1115</v>
      </c>
      <c r="K115" s="108"/>
      <c r="AO115" s="108">
        <v>1550.425890094959</v>
      </c>
      <c r="AP115" s="108">
        <v>34.019516957820329</v>
      </c>
      <c r="AQ115" s="108" t="s">
        <v>178</v>
      </c>
      <c r="AR115" s="108"/>
      <c r="AS115" s="108" t="e">
        <f t="shared" si="2"/>
        <v>#N/A</v>
      </c>
    </row>
    <row r="116" spans="2:45" x14ac:dyDescent="0.2">
      <c r="D116" s="10" t="s">
        <v>583</v>
      </c>
      <c r="E116" s="135" t="s">
        <v>584</v>
      </c>
      <c r="F116" s="135">
        <v>-3.8242999999999999E-2</v>
      </c>
      <c r="G116" s="112">
        <v>103096</v>
      </c>
      <c r="H116" s="141"/>
      <c r="I116" s="112" t="s">
        <v>380</v>
      </c>
      <c r="J116" s="142" t="s">
        <v>1118</v>
      </c>
      <c r="K116" s="108"/>
      <c r="AO116" s="108">
        <v>1254.3883102922832</v>
      </c>
      <c r="AP116" s="108">
        <v>20.456913027913043</v>
      </c>
      <c r="AQ116" s="108" t="s">
        <v>169</v>
      </c>
      <c r="AR116" s="108"/>
      <c r="AS116" s="108" t="e">
        <f t="shared" si="2"/>
        <v>#N/A</v>
      </c>
    </row>
    <row r="117" spans="2:45" x14ac:dyDescent="0.2">
      <c r="D117" s="10" t="s">
        <v>585</v>
      </c>
      <c r="E117" s="135" t="s">
        <v>586</v>
      </c>
      <c r="F117" s="135">
        <v>-0.55134760000000005</v>
      </c>
      <c r="G117" s="112">
        <v>100296</v>
      </c>
      <c r="H117" s="141"/>
      <c r="I117" s="112" t="s">
        <v>380</v>
      </c>
      <c r="J117" s="142" t="s">
        <v>1077</v>
      </c>
      <c r="K117" s="108"/>
      <c r="AO117" s="108">
        <v>108.32</v>
      </c>
      <c r="AP117" s="108">
        <v>1.9913415336619698</v>
      </c>
      <c r="AQ117" s="108" t="s">
        <v>163</v>
      </c>
      <c r="AR117" s="108"/>
      <c r="AS117" s="108" t="e">
        <f t="shared" si="2"/>
        <v>#N/A</v>
      </c>
    </row>
    <row r="118" spans="2:45" x14ac:dyDescent="0.2">
      <c r="D118" s="10" t="s">
        <v>587</v>
      </c>
      <c r="E118" s="135" t="s">
        <v>588</v>
      </c>
      <c r="F118" s="135">
        <v>0.45923593000000001</v>
      </c>
      <c r="G118" s="112">
        <v>100056</v>
      </c>
      <c r="H118" s="141"/>
      <c r="I118" s="112" t="s">
        <v>380</v>
      </c>
      <c r="J118" s="142" t="s">
        <v>1118</v>
      </c>
      <c r="K118" s="108"/>
      <c r="AO118" s="108">
        <v>1907.5302264222832</v>
      </c>
      <c r="AP118" s="108">
        <v>31.108532836170497</v>
      </c>
      <c r="AQ118" s="108" t="s">
        <v>178</v>
      </c>
      <c r="AR118" s="108"/>
      <c r="AS118" s="108" t="e">
        <f t="shared" si="2"/>
        <v>#N/A</v>
      </c>
    </row>
    <row r="119" spans="2:45" x14ac:dyDescent="0.2">
      <c r="D119" s="10" t="s">
        <v>589</v>
      </c>
      <c r="E119" s="135" t="s">
        <v>590</v>
      </c>
      <c r="F119" s="135">
        <v>0.68873691999999997</v>
      </c>
      <c r="G119" s="112">
        <v>101125</v>
      </c>
      <c r="H119" s="141"/>
      <c r="I119" s="112" t="s">
        <v>380</v>
      </c>
      <c r="J119" s="142" t="s">
        <v>1114</v>
      </c>
      <c r="K119" s="108"/>
      <c r="AO119" s="108">
        <v>885.97090243761102</v>
      </c>
      <c r="AP119" s="108">
        <v>19.440014728963078</v>
      </c>
      <c r="AQ119" s="108" t="s">
        <v>178</v>
      </c>
      <c r="AR119" s="108"/>
      <c r="AS119" s="108" t="e">
        <f t="shared" si="2"/>
        <v>#N/A</v>
      </c>
    </row>
    <row r="120" spans="2:45" x14ac:dyDescent="0.2">
      <c r="D120" s="10" t="s">
        <v>591</v>
      </c>
      <c r="E120" s="135" t="s">
        <v>592</v>
      </c>
      <c r="F120" s="135">
        <v>0.57650519</v>
      </c>
      <c r="G120" s="112">
        <v>101388</v>
      </c>
      <c r="H120" s="141"/>
      <c r="I120" s="112" t="s">
        <v>380</v>
      </c>
      <c r="J120" s="142" t="s">
        <v>1114</v>
      </c>
      <c r="K120" s="108"/>
      <c r="AO120" s="108">
        <v>295.07095895210961</v>
      </c>
      <c r="AP120" s="108">
        <v>6.4744606988063085</v>
      </c>
      <c r="AQ120" s="108" t="s">
        <v>72</v>
      </c>
      <c r="AR120" s="108"/>
      <c r="AS120" s="108" t="e">
        <f t="shared" si="2"/>
        <v>#N/A</v>
      </c>
    </row>
    <row r="121" spans="2:45" x14ac:dyDescent="0.2">
      <c r="D121" s="10" t="s">
        <v>593</v>
      </c>
      <c r="E121" s="135" t="s">
        <v>594</v>
      </c>
      <c r="F121" s="135">
        <v>0.72589102999999999</v>
      </c>
      <c r="G121" s="112">
        <v>102386</v>
      </c>
      <c r="H121" s="141"/>
      <c r="I121" s="112" t="s">
        <v>380</v>
      </c>
      <c r="J121" s="142" t="s">
        <v>1114</v>
      </c>
      <c r="K121" s="108"/>
      <c r="AO121" s="108">
        <v>1897.5778745007124</v>
      </c>
      <c r="AP121" s="108">
        <v>41.636741938312099</v>
      </c>
      <c r="AQ121" s="108" t="s">
        <v>72</v>
      </c>
      <c r="AR121" s="108"/>
      <c r="AS121" s="108" t="e">
        <f t="shared" si="2"/>
        <v>#N/A</v>
      </c>
    </row>
    <row r="122" spans="2:45" x14ac:dyDescent="0.2">
      <c r="D122" s="10" t="s">
        <v>595</v>
      </c>
      <c r="E122" s="135" t="s">
        <v>596</v>
      </c>
      <c r="F122" s="135">
        <v>-0.4114623</v>
      </c>
      <c r="G122" s="112">
        <v>102560</v>
      </c>
      <c r="H122" s="141"/>
      <c r="I122" s="112" t="s">
        <v>380</v>
      </c>
      <c r="J122" s="142" t="s">
        <v>1077</v>
      </c>
      <c r="K122" s="108"/>
      <c r="AO122" s="108">
        <v>74.58</v>
      </c>
      <c r="AP122" s="108">
        <v>1.3710695308392697</v>
      </c>
      <c r="AQ122" s="108" t="s">
        <v>169</v>
      </c>
      <c r="AR122" s="108"/>
      <c r="AS122" s="108" t="e">
        <f t="shared" si="2"/>
        <v>#N/A</v>
      </c>
    </row>
    <row r="123" spans="2:45" x14ac:dyDescent="0.2">
      <c r="D123" s="10" t="s">
        <v>597</v>
      </c>
      <c r="E123" s="135" t="s">
        <v>598</v>
      </c>
      <c r="F123" s="135">
        <v>0.88832219999999995</v>
      </c>
      <c r="G123" s="112">
        <v>101549</v>
      </c>
      <c r="H123" s="141"/>
      <c r="I123" s="112" t="s">
        <v>380</v>
      </c>
      <c r="J123" s="142" t="s">
        <v>1077</v>
      </c>
      <c r="K123" s="108"/>
      <c r="AO123" s="108">
        <v>164.976</v>
      </c>
      <c r="AP123" s="108">
        <v>3.032898456955476</v>
      </c>
      <c r="AQ123" s="108" t="s">
        <v>72</v>
      </c>
      <c r="AR123" s="108"/>
      <c r="AS123" s="108" t="e">
        <f t="shared" si="2"/>
        <v>#N/A</v>
      </c>
    </row>
    <row r="124" spans="2:45" x14ac:dyDescent="0.2">
      <c r="D124" s="10" t="s">
        <v>599</v>
      </c>
      <c r="E124" s="135" t="s">
        <v>600</v>
      </c>
      <c r="F124" s="135">
        <v>0.43336318000000001</v>
      </c>
      <c r="G124" s="112">
        <v>100207</v>
      </c>
      <c r="H124" s="141"/>
      <c r="I124" s="112" t="s">
        <v>380</v>
      </c>
      <c r="J124" s="142" t="s">
        <v>249</v>
      </c>
      <c r="K124" s="108"/>
      <c r="AO124" s="108">
        <v>286.47999996200002</v>
      </c>
      <c r="AP124" s="108">
        <v>4.8418861649183391</v>
      </c>
      <c r="AQ124" s="108" t="s">
        <v>87</v>
      </c>
      <c r="AR124" s="108"/>
      <c r="AS124" s="108" t="e">
        <f t="shared" si="2"/>
        <v>#N/A</v>
      </c>
    </row>
    <row r="125" spans="2:45" x14ac:dyDescent="0.2">
      <c r="D125" s="10" t="s">
        <v>601</v>
      </c>
      <c r="E125" s="135" t="s">
        <v>602</v>
      </c>
      <c r="F125" s="135">
        <v>-5.5263999999999999E-3</v>
      </c>
      <c r="G125" s="112">
        <v>101316</v>
      </c>
      <c r="H125" s="141"/>
      <c r="I125" s="112" t="s">
        <v>380</v>
      </c>
      <c r="J125" s="142" t="s">
        <v>1077</v>
      </c>
      <c r="K125" s="108"/>
      <c r="AO125" s="108">
        <v>1044.8551599543516</v>
      </c>
      <c r="AP125" s="108">
        <v>17.659416866788508</v>
      </c>
      <c r="AQ125" s="108" t="s">
        <v>169</v>
      </c>
      <c r="AR125" s="108"/>
      <c r="AS125" s="108" t="e">
        <f t="shared" si="2"/>
        <v>#N/A</v>
      </c>
    </row>
    <row r="126" spans="2:45" x14ac:dyDescent="0.2">
      <c r="D126" s="10" t="s">
        <v>603</v>
      </c>
      <c r="E126" s="135" t="s">
        <v>604</v>
      </c>
      <c r="F126" s="135">
        <v>-0.55219119999999999</v>
      </c>
      <c r="G126" s="112">
        <v>101914</v>
      </c>
      <c r="H126" s="141"/>
      <c r="I126" s="112" t="s">
        <v>380</v>
      </c>
      <c r="J126" s="142" t="s">
        <v>1077</v>
      </c>
      <c r="K126" s="108"/>
      <c r="AO126" s="108">
        <v>703.539999932</v>
      </c>
      <c r="AP126" s="108">
        <v>11.890744877789894</v>
      </c>
      <c r="AQ126" s="108" t="s">
        <v>195</v>
      </c>
      <c r="AR126" s="108"/>
      <c r="AS126" s="108" t="e">
        <f t="shared" si="2"/>
        <v>#N/A</v>
      </c>
    </row>
    <row r="127" spans="2:45" x14ac:dyDescent="0.2">
      <c r="D127" s="10" t="s">
        <v>605</v>
      </c>
      <c r="E127" s="135" t="s">
        <v>606</v>
      </c>
      <c r="F127" s="135">
        <v>-1.1994768</v>
      </c>
      <c r="G127" s="112">
        <v>102424</v>
      </c>
      <c r="H127" s="141"/>
      <c r="I127" s="112" t="s">
        <v>380</v>
      </c>
      <c r="J127" s="142" t="s">
        <v>1077</v>
      </c>
      <c r="K127" s="108"/>
      <c r="AO127" s="108">
        <v>10.778310502283105</v>
      </c>
      <c r="AP127" s="108">
        <v>0.18216752481541806</v>
      </c>
      <c r="AQ127" s="108" t="s">
        <v>286</v>
      </c>
      <c r="AR127" s="108"/>
      <c r="AS127" s="108" t="e">
        <f t="shared" si="2"/>
        <v>#N/A</v>
      </c>
    </row>
    <row r="128" spans="2:45" x14ac:dyDescent="0.2">
      <c r="D128" s="10" t="s">
        <v>607</v>
      </c>
      <c r="E128" s="135" t="s">
        <v>608</v>
      </c>
      <c r="F128" s="135">
        <v>0.39524363000000001</v>
      </c>
      <c r="G128" s="112">
        <v>102356</v>
      </c>
      <c r="H128" s="141"/>
      <c r="I128" s="112" t="s">
        <v>380</v>
      </c>
      <c r="J128" s="142" t="s">
        <v>1118</v>
      </c>
      <c r="K128" s="108"/>
      <c r="AO128" s="108">
        <v>1092.6559157872832</v>
      </c>
      <c r="AP128" s="108">
        <v>17.819336209763335</v>
      </c>
      <c r="AQ128" s="108" t="s">
        <v>87</v>
      </c>
      <c r="AR128" s="108"/>
      <c r="AS128" s="108" t="e">
        <f t="shared" si="2"/>
        <v>#N/A</v>
      </c>
    </row>
    <row r="129" spans="4:45" x14ac:dyDescent="0.2">
      <c r="D129" s="10" t="s">
        <v>609</v>
      </c>
      <c r="E129" s="135" t="s">
        <v>610</v>
      </c>
      <c r="F129" s="135">
        <v>0.53579286999999998</v>
      </c>
      <c r="G129" s="112">
        <v>100114</v>
      </c>
      <c r="H129" s="141"/>
      <c r="I129" s="112" t="s">
        <v>380</v>
      </c>
      <c r="J129" s="142" t="s">
        <v>249</v>
      </c>
      <c r="K129" s="108"/>
      <c r="AO129" s="108">
        <v>171.93698630536989</v>
      </c>
      <c r="AP129" s="108">
        <v>2.9059596318770975</v>
      </c>
      <c r="AQ129" s="108" t="s">
        <v>178</v>
      </c>
      <c r="AR129" s="108"/>
      <c r="AS129" s="108" t="e">
        <f t="shared" si="2"/>
        <v>#N/A</v>
      </c>
    </row>
    <row r="130" spans="4:45" x14ac:dyDescent="0.2">
      <c r="D130" s="10" t="s">
        <v>611</v>
      </c>
      <c r="E130" s="135" t="s">
        <v>612</v>
      </c>
      <c r="F130" s="135">
        <v>0.32511672000000003</v>
      </c>
      <c r="G130" s="112">
        <v>102078</v>
      </c>
      <c r="H130" s="141"/>
      <c r="I130" s="112" t="s">
        <v>380</v>
      </c>
      <c r="J130" s="142" t="s">
        <v>1077</v>
      </c>
      <c r="K130" s="108"/>
      <c r="AO130" s="108">
        <v>41.339999988000002</v>
      </c>
      <c r="AP130" s="108">
        <v>0.75998946618989793</v>
      </c>
      <c r="AQ130" s="108" t="s">
        <v>178</v>
      </c>
      <c r="AR130" s="108"/>
      <c r="AS130" s="108" t="e">
        <f t="shared" si="2"/>
        <v>#N/A</v>
      </c>
    </row>
    <row r="131" spans="4:45" x14ac:dyDescent="0.2">
      <c r="D131" s="10" t="s">
        <v>613</v>
      </c>
      <c r="E131" s="135" t="s">
        <v>614</v>
      </c>
      <c r="F131" s="135">
        <v>0.50770870999999995</v>
      </c>
      <c r="G131" s="112">
        <v>100009</v>
      </c>
      <c r="H131" s="141"/>
      <c r="I131" s="112" t="s">
        <v>380</v>
      </c>
      <c r="J131" s="142" t="s">
        <v>1115</v>
      </c>
      <c r="K131" s="108"/>
      <c r="AO131" s="108">
        <v>290.76132417291325</v>
      </c>
      <c r="AP131" s="108">
        <v>6.6385430255964577</v>
      </c>
      <c r="AQ131" s="108" t="s">
        <v>72</v>
      </c>
      <c r="AR131" s="108"/>
      <c r="AS131" s="108" t="e">
        <f t="shared" si="2"/>
        <v>#N/A</v>
      </c>
    </row>
    <row r="132" spans="4:45" x14ac:dyDescent="0.2">
      <c r="D132" s="10" t="s">
        <v>615</v>
      </c>
      <c r="E132" s="135" t="s">
        <v>616</v>
      </c>
      <c r="F132" s="135">
        <v>-0.87841939999999996</v>
      </c>
      <c r="G132" s="112">
        <v>102943</v>
      </c>
      <c r="H132" s="141"/>
      <c r="I132" s="112" t="s">
        <v>380</v>
      </c>
      <c r="J132" s="142" t="s">
        <v>249</v>
      </c>
      <c r="K132" s="108"/>
      <c r="AO132" s="108">
        <v>91.042393365566213</v>
      </c>
      <c r="AP132" s="108">
        <v>1.5387353564516204</v>
      </c>
      <c r="AQ132" s="108" t="e">
        <v>#N/A</v>
      </c>
      <c r="AR132" s="108"/>
      <c r="AS132" s="108" t="e">
        <f t="shared" si="2"/>
        <v>#N/A</v>
      </c>
    </row>
    <row r="133" spans="4:45" x14ac:dyDescent="0.2">
      <c r="D133" s="10" t="s">
        <v>617</v>
      </c>
      <c r="E133" s="135" t="s">
        <v>618</v>
      </c>
      <c r="F133" s="135">
        <v>-0.26115559999999999</v>
      </c>
      <c r="G133" s="112">
        <v>100091</v>
      </c>
      <c r="H133" s="141"/>
      <c r="I133" s="112" t="s">
        <v>380</v>
      </c>
      <c r="J133" s="142" t="s">
        <v>249</v>
      </c>
      <c r="K133" s="108"/>
      <c r="AO133" s="108">
        <v>386.8227397640274</v>
      </c>
      <c r="AP133" s="108">
        <v>7.1113015865677944</v>
      </c>
      <c r="AQ133" s="108" t="s">
        <v>169</v>
      </c>
      <c r="AR133" s="108"/>
      <c r="AS133" s="108" t="e">
        <f t="shared" si="2"/>
        <v>#N/A</v>
      </c>
    </row>
    <row r="134" spans="4:45" x14ac:dyDescent="0.2">
      <c r="D134" s="10" t="s">
        <v>619</v>
      </c>
      <c r="E134" s="135" t="s">
        <v>620</v>
      </c>
      <c r="F134" s="135">
        <v>0.39949301999999998</v>
      </c>
      <c r="G134" s="112">
        <v>102881</v>
      </c>
      <c r="H134" s="141"/>
      <c r="I134" s="112" t="s">
        <v>380</v>
      </c>
      <c r="J134" s="142" t="s">
        <v>249</v>
      </c>
      <c r="K134" s="108"/>
      <c r="AO134" s="108">
        <v>120.28</v>
      </c>
      <c r="AP134" s="108">
        <v>2.0328890952025538</v>
      </c>
      <c r="AQ134" s="108" t="s">
        <v>174</v>
      </c>
      <c r="AR134" s="108"/>
      <c r="AS134" s="108" t="e">
        <f t="shared" si="2"/>
        <v>#N/A</v>
      </c>
    </row>
    <row r="135" spans="4:45" x14ac:dyDescent="0.2">
      <c r="D135" s="10" t="s">
        <v>621</v>
      </c>
      <c r="E135" s="135" t="s">
        <v>622</v>
      </c>
      <c r="F135" s="135">
        <v>0.43824036</v>
      </c>
      <c r="G135" s="112">
        <v>102540</v>
      </c>
      <c r="H135" s="141"/>
      <c r="I135" s="112" t="s">
        <v>380</v>
      </c>
      <c r="J135" s="142" t="s">
        <v>1077</v>
      </c>
      <c r="K135" s="108"/>
      <c r="AO135" s="108">
        <v>249.83114150851142</v>
      </c>
      <c r="AP135" s="108">
        <v>4.2224725907437559</v>
      </c>
      <c r="AQ135" s="108" t="s">
        <v>178</v>
      </c>
      <c r="AR135" s="108"/>
      <c r="AS135" s="108" t="e">
        <f t="shared" si="2"/>
        <v>#N/A</v>
      </c>
    </row>
    <row r="136" spans="4:45" x14ac:dyDescent="0.2">
      <c r="D136" s="10" t="s">
        <v>623</v>
      </c>
      <c r="E136" s="135" t="s">
        <v>624</v>
      </c>
      <c r="F136" s="135">
        <v>-0.66259840000000003</v>
      </c>
      <c r="G136" s="112">
        <v>102831</v>
      </c>
      <c r="H136" s="141"/>
      <c r="I136" s="112" t="s">
        <v>380</v>
      </c>
      <c r="J136" s="142" t="s">
        <v>249</v>
      </c>
      <c r="K136" s="108"/>
      <c r="AO136" s="108">
        <v>211.96999998999999</v>
      </c>
      <c r="AP136" s="108">
        <v>3.8968303625407521</v>
      </c>
      <c r="AQ136" s="108" t="s">
        <v>163</v>
      </c>
      <c r="AR136" s="108"/>
      <c r="AS136" s="108" t="e">
        <f t="shared" si="2"/>
        <v>#N/A</v>
      </c>
    </row>
    <row r="137" spans="4:45" x14ac:dyDescent="0.2">
      <c r="D137" s="10" t="s">
        <v>625</v>
      </c>
      <c r="E137" s="135" t="s">
        <v>626</v>
      </c>
      <c r="F137" s="135">
        <v>-0.30475370000000002</v>
      </c>
      <c r="G137" s="112">
        <v>102212</v>
      </c>
      <c r="H137" s="141"/>
      <c r="I137" s="112" t="s">
        <v>380</v>
      </c>
      <c r="J137" s="142" t="s">
        <v>1077</v>
      </c>
      <c r="K137" s="108"/>
      <c r="AO137" s="108">
        <v>38.699999996000003</v>
      </c>
      <c r="AP137" s="108">
        <v>0.71145603161699478</v>
      </c>
      <c r="AQ137" s="108" t="s">
        <v>169</v>
      </c>
      <c r="AR137" s="108"/>
      <c r="AS137" s="108" t="e">
        <f t="shared" si="2"/>
        <v>#N/A</v>
      </c>
    </row>
    <row r="138" spans="4:45" x14ac:dyDescent="0.2">
      <c r="D138" s="10" t="s">
        <v>627</v>
      </c>
      <c r="E138" s="135" t="s">
        <v>628</v>
      </c>
      <c r="F138" s="135">
        <v>-0.28518949999999998</v>
      </c>
      <c r="G138" s="112">
        <v>100654</v>
      </c>
      <c r="H138" s="141"/>
      <c r="I138" s="112" t="s">
        <v>380</v>
      </c>
      <c r="J138" s="142" t="s">
        <v>1077</v>
      </c>
      <c r="K138" s="108"/>
      <c r="AO138" s="108">
        <v>1092.4796347251963</v>
      </c>
      <c r="AP138" s="108">
        <v>18.464332691750258</v>
      </c>
      <c r="AQ138" s="108" t="s">
        <v>169</v>
      </c>
      <c r="AR138" s="108"/>
      <c r="AS138" s="108" t="e">
        <f t="shared" si="2"/>
        <v>#N/A</v>
      </c>
    </row>
    <row r="139" spans="4:45" x14ac:dyDescent="0.2">
      <c r="D139" s="10" t="s">
        <v>629</v>
      </c>
      <c r="E139" s="135" t="s">
        <v>630</v>
      </c>
      <c r="F139" s="135">
        <v>7.4061779999999994E-2</v>
      </c>
      <c r="G139" s="112">
        <v>101558</v>
      </c>
      <c r="H139" s="141"/>
      <c r="I139" s="112" t="s">
        <v>380</v>
      </c>
      <c r="J139" s="142" t="s">
        <v>1114</v>
      </c>
      <c r="K139" s="108"/>
      <c r="AO139" s="108">
        <v>1880.4945960970433</v>
      </c>
      <c r="AP139" s="108">
        <v>42.934679573022855</v>
      </c>
      <c r="AQ139" s="108" t="s">
        <v>169</v>
      </c>
      <c r="AR139" s="108"/>
      <c r="AS139" s="108" t="e">
        <f t="shared" ref="AS139:AS202" si="3">VLOOKUP(G139,$M$237:$P$248,4,FALSE)</f>
        <v>#N/A</v>
      </c>
    </row>
    <row r="140" spans="4:45" x14ac:dyDescent="0.2">
      <c r="D140" s="10" t="s">
        <v>631</v>
      </c>
      <c r="E140" s="135" t="s">
        <v>632</v>
      </c>
      <c r="F140" s="135">
        <v>0.10578793</v>
      </c>
      <c r="G140" s="112">
        <v>100140</v>
      </c>
      <c r="H140" s="141"/>
      <c r="I140" s="112" t="s">
        <v>380</v>
      </c>
      <c r="J140" s="142" t="s">
        <v>1077</v>
      </c>
      <c r="K140" s="108"/>
      <c r="AO140" s="108">
        <v>19.71</v>
      </c>
      <c r="AP140" s="108">
        <v>0.39156768015735754</v>
      </c>
      <c r="AQ140" s="108" t="s">
        <v>222</v>
      </c>
      <c r="AR140" s="108"/>
      <c r="AS140" s="108" t="e">
        <f t="shared" si="3"/>
        <v>#N/A</v>
      </c>
    </row>
    <row r="141" spans="4:45" x14ac:dyDescent="0.2">
      <c r="D141" s="10" t="s">
        <v>633</v>
      </c>
      <c r="E141" s="135" t="s">
        <v>634</v>
      </c>
      <c r="F141" s="135">
        <v>0.24942117</v>
      </c>
      <c r="G141" s="112">
        <v>102471</v>
      </c>
      <c r="H141" s="141"/>
      <c r="I141" s="112" t="s">
        <v>380</v>
      </c>
      <c r="J141" s="142" t="s">
        <v>1114</v>
      </c>
      <c r="K141" s="108"/>
      <c r="AO141" s="108">
        <v>1855.093932742589</v>
      </c>
      <c r="AP141" s="108">
        <v>34.103818289463092</v>
      </c>
      <c r="AQ141" s="108" t="s">
        <v>178</v>
      </c>
      <c r="AR141" s="108"/>
      <c r="AS141" s="108" t="e">
        <f t="shared" si="3"/>
        <v>#N/A</v>
      </c>
    </row>
    <row r="142" spans="4:45" x14ac:dyDescent="0.2">
      <c r="D142" s="10" t="s">
        <v>635</v>
      </c>
      <c r="E142" s="135" t="s">
        <v>636</v>
      </c>
      <c r="F142" s="135">
        <v>0.60270276</v>
      </c>
      <c r="G142" s="112">
        <v>102716</v>
      </c>
      <c r="H142" s="141"/>
      <c r="I142" s="112" t="s">
        <v>380</v>
      </c>
      <c r="J142" s="142" t="s">
        <v>249</v>
      </c>
      <c r="K142" s="108"/>
      <c r="AO142" s="108">
        <v>181.98999998799999</v>
      </c>
      <c r="AP142" s="108">
        <v>2.9679434758419676</v>
      </c>
      <c r="AQ142" s="108" t="s">
        <v>72</v>
      </c>
      <c r="AR142" s="108"/>
      <c r="AS142" s="108" t="e">
        <f t="shared" si="3"/>
        <v>#N/A</v>
      </c>
    </row>
    <row r="143" spans="4:45" x14ac:dyDescent="0.2">
      <c r="D143" s="10" t="s">
        <v>637</v>
      </c>
      <c r="E143" s="135" t="s">
        <v>638</v>
      </c>
      <c r="F143" s="135">
        <v>-1.5990006999999999</v>
      </c>
      <c r="G143" s="112">
        <v>101867</v>
      </c>
      <c r="H143" s="141"/>
      <c r="I143" s="112" t="s">
        <v>380</v>
      </c>
      <c r="J143" s="142" t="s">
        <v>249</v>
      </c>
      <c r="K143" s="108"/>
      <c r="AO143" s="108">
        <v>82.28963472519635</v>
      </c>
      <c r="AP143" s="108">
        <v>1.805602990682257</v>
      </c>
      <c r="AQ143" s="108" t="s">
        <v>297</v>
      </c>
      <c r="AR143" s="108"/>
      <c r="AS143" s="108" t="e">
        <f t="shared" si="3"/>
        <v>#N/A</v>
      </c>
    </row>
    <row r="144" spans="4:45" x14ac:dyDescent="0.2">
      <c r="D144" s="10" t="s">
        <v>639</v>
      </c>
      <c r="E144" s="135" t="s">
        <v>640</v>
      </c>
      <c r="F144" s="135">
        <v>-0.29000290000000001</v>
      </c>
      <c r="G144" s="112">
        <v>102191</v>
      </c>
      <c r="H144" s="141"/>
      <c r="I144" s="112" t="s">
        <v>380</v>
      </c>
      <c r="J144" s="142" t="s">
        <v>1116</v>
      </c>
      <c r="K144" s="108"/>
      <c r="AO144" s="108">
        <v>169.83999997999999</v>
      </c>
      <c r="AP144" s="108">
        <v>3.7769971370370885</v>
      </c>
      <c r="AQ144" s="108" t="s">
        <v>195</v>
      </c>
      <c r="AR144" s="108"/>
      <c r="AS144" s="108" t="e">
        <f t="shared" si="3"/>
        <v>#N/A</v>
      </c>
    </row>
    <row r="145" spans="4:45" x14ac:dyDescent="0.2">
      <c r="D145" s="10" t="s">
        <v>641</v>
      </c>
      <c r="E145" s="135">
        <v>50.951960999999997</v>
      </c>
      <c r="F145" s="135">
        <v>0.48236488999999999</v>
      </c>
      <c r="G145" s="112">
        <v>113632</v>
      </c>
      <c r="H145" s="141"/>
      <c r="I145" s="112" t="s">
        <v>380</v>
      </c>
      <c r="J145" s="142" t="s">
        <v>1119</v>
      </c>
      <c r="K145" s="108"/>
      <c r="AO145" s="108"/>
      <c r="AP145" s="108"/>
      <c r="AQ145" s="108"/>
      <c r="AR145" s="108"/>
      <c r="AS145" s="108" t="e">
        <f t="shared" si="3"/>
        <v>#N/A</v>
      </c>
    </row>
    <row r="146" spans="4:45" x14ac:dyDescent="0.2">
      <c r="D146" s="10" t="s">
        <v>642</v>
      </c>
      <c r="E146" s="135">
        <v>51.160753999999997</v>
      </c>
      <c r="F146" s="135">
        <v>0.94447800000000004</v>
      </c>
      <c r="G146" s="112">
        <v>102032</v>
      </c>
      <c r="H146" s="141"/>
      <c r="I146" s="112" t="s">
        <v>380</v>
      </c>
      <c r="J146" s="142" t="s">
        <v>1077</v>
      </c>
      <c r="K146" s="108"/>
      <c r="AO146" s="108">
        <v>309.4466210335662</v>
      </c>
      <c r="AP146" s="108">
        <v>5.6888285535034724</v>
      </c>
      <c r="AQ146" s="108" t="s">
        <v>72</v>
      </c>
      <c r="AR146" s="108"/>
      <c r="AS146" s="108" t="e">
        <f t="shared" si="3"/>
        <v>#N/A</v>
      </c>
    </row>
    <row r="147" spans="4:45" x14ac:dyDescent="0.2">
      <c r="D147" s="10" t="s">
        <v>643</v>
      </c>
      <c r="E147" s="135" t="s">
        <v>644</v>
      </c>
      <c r="F147" s="135">
        <v>0.43847974000000001</v>
      </c>
      <c r="G147" s="112">
        <v>103031</v>
      </c>
      <c r="H147" s="141"/>
      <c r="I147" s="112" t="s">
        <v>380</v>
      </c>
      <c r="J147" s="142" t="s">
        <v>1077</v>
      </c>
      <c r="K147" s="108"/>
      <c r="AO147" s="108">
        <v>385.61999995999997</v>
      </c>
      <c r="AP147" s="108">
        <v>7.0891905662026886</v>
      </c>
      <c r="AQ147" s="108" t="s">
        <v>178</v>
      </c>
      <c r="AR147" s="108"/>
      <c r="AS147" s="108" t="e">
        <f t="shared" si="3"/>
        <v>#N/A</v>
      </c>
    </row>
    <row r="148" spans="4:45" x14ac:dyDescent="0.2">
      <c r="D148" s="10" t="s">
        <v>645</v>
      </c>
      <c r="E148" s="135" t="s">
        <v>646</v>
      </c>
      <c r="F148" s="135">
        <v>0.62379786999999998</v>
      </c>
      <c r="G148" s="112">
        <v>101907</v>
      </c>
      <c r="H148" s="141"/>
      <c r="I148" s="112" t="s">
        <v>380</v>
      </c>
      <c r="J148" s="142" t="s">
        <v>1077</v>
      </c>
      <c r="K148" s="108"/>
      <c r="AO148" s="108">
        <v>162.34998796821918</v>
      </c>
      <c r="AP148" s="108">
        <v>2.9846221753197559</v>
      </c>
      <c r="AQ148" s="108" t="s">
        <v>72</v>
      </c>
      <c r="AR148" s="108"/>
      <c r="AS148" s="108" t="e">
        <f t="shared" si="3"/>
        <v>#N/A</v>
      </c>
    </row>
    <row r="149" spans="4:45" x14ac:dyDescent="0.2">
      <c r="D149" s="10" t="s">
        <v>647</v>
      </c>
      <c r="E149" s="135" t="s">
        <v>648</v>
      </c>
      <c r="F149" s="135">
        <v>-1.2549984300000001</v>
      </c>
      <c r="G149" s="112">
        <v>102216</v>
      </c>
      <c r="H149" s="141"/>
      <c r="I149" s="112" t="s">
        <v>380</v>
      </c>
      <c r="J149" s="142" t="s">
        <v>249</v>
      </c>
      <c r="K149" s="108"/>
      <c r="AO149" s="108">
        <v>128.58831050228309</v>
      </c>
      <c r="AP149" s="108">
        <v>2.1733103940024221</v>
      </c>
      <c r="AQ149" s="108" t="e">
        <v>#N/A</v>
      </c>
      <c r="AR149" s="108"/>
      <c r="AS149" s="108" t="e">
        <f t="shared" si="3"/>
        <v>#N/A</v>
      </c>
    </row>
    <row r="150" spans="4:45" x14ac:dyDescent="0.2">
      <c r="D150" s="10" t="s">
        <v>649</v>
      </c>
      <c r="E150" s="135" t="s">
        <v>650</v>
      </c>
      <c r="F150" s="135">
        <v>-1.3921867999999999</v>
      </c>
      <c r="G150" s="112">
        <v>100231</v>
      </c>
      <c r="H150" s="141"/>
      <c r="I150" s="112" t="s">
        <v>380</v>
      </c>
      <c r="J150" s="142" t="s">
        <v>249</v>
      </c>
      <c r="K150" s="108"/>
      <c r="AO150" s="108">
        <v>35.960045662100455</v>
      </c>
      <c r="AP150" s="108">
        <v>0.66108504873819796</v>
      </c>
      <c r="AQ150" s="108" t="s">
        <v>286</v>
      </c>
      <c r="AR150" s="108"/>
      <c r="AS150" s="108" t="e">
        <f t="shared" si="3"/>
        <v>#N/A</v>
      </c>
    </row>
    <row r="151" spans="4:45" x14ac:dyDescent="0.2">
      <c r="D151" s="10" t="s">
        <v>651</v>
      </c>
      <c r="E151" s="135" t="s">
        <v>652</v>
      </c>
      <c r="F151" s="135">
        <v>-1.4673316000000001</v>
      </c>
      <c r="G151" s="112">
        <v>100586</v>
      </c>
      <c r="H151" s="141"/>
      <c r="I151" s="112" t="s">
        <v>380</v>
      </c>
      <c r="J151" s="142" t="s">
        <v>249</v>
      </c>
      <c r="K151" s="108"/>
      <c r="AO151" s="108">
        <v>143.24305934673058</v>
      </c>
      <c r="AP151" s="108">
        <v>2.633362753747702</v>
      </c>
      <c r="AQ151" s="108" t="e">
        <v>#N/A</v>
      </c>
      <c r="AR151" s="108"/>
      <c r="AS151" s="108" t="e">
        <f t="shared" si="3"/>
        <v>#N/A</v>
      </c>
    </row>
    <row r="152" spans="4:45" x14ac:dyDescent="0.2">
      <c r="D152" s="10" t="s">
        <v>653</v>
      </c>
      <c r="E152" s="135" t="s">
        <v>654</v>
      </c>
      <c r="F152" s="135">
        <v>-1.1982864</v>
      </c>
      <c r="G152" s="112">
        <v>100107</v>
      </c>
      <c r="H152" s="141"/>
      <c r="I152" s="112" t="s">
        <v>380</v>
      </c>
      <c r="J152" s="142" t="s">
        <v>249</v>
      </c>
      <c r="K152" s="108"/>
      <c r="AO152" s="108">
        <v>880.891974266685</v>
      </c>
      <c r="AP152" s="108">
        <v>16.194209518341406</v>
      </c>
      <c r="AQ152" s="108" t="s">
        <v>167</v>
      </c>
      <c r="AR152" s="108"/>
      <c r="AS152" s="108" t="e">
        <f t="shared" si="3"/>
        <v>#N/A</v>
      </c>
    </row>
    <row r="153" spans="4:45" x14ac:dyDescent="0.2">
      <c r="D153" s="10" t="s">
        <v>655</v>
      </c>
      <c r="E153" s="135" t="s">
        <v>656</v>
      </c>
      <c r="F153" s="135">
        <v>-0.64308120000000002</v>
      </c>
      <c r="G153" s="112">
        <v>101713</v>
      </c>
      <c r="H153" s="141"/>
      <c r="I153" s="112" t="s">
        <v>380</v>
      </c>
      <c r="J153" s="142" t="s">
        <v>249</v>
      </c>
      <c r="K153" s="108"/>
      <c r="AO153" s="108">
        <v>611.65999994100002</v>
      </c>
      <c r="AP153" s="108">
        <v>11.244682074983304</v>
      </c>
      <c r="AQ153" s="108" t="s">
        <v>163</v>
      </c>
      <c r="AR153" s="108"/>
      <c r="AS153" s="108" t="e">
        <f t="shared" si="3"/>
        <v>#N/A</v>
      </c>
    </row>
    <row r="154" spans="4:45" x14ac:dyDescent="0.2">
      <c r="D154" s="10" t="s">
        <v>657</v>
      </c>
      <c r="E154" s="135" t="s">
        <v>658</v>
      </c>
      <c r="F154" s="135">
        <v>-0.3052704</v>
      </c>
      <c r="G154" s="112">
        <v>102392</v>
      </c>
      <c r="H154" s="141"/>
      <c r="I154" s="112" t="s">
        <v>380</v>
      </c>
      <c r="J154" s="142" t="s">
        <v>1077</v>
      </c>
      <c r="K154" s="108"/>
      <c r="AO154" s="108">
        <v>38.849999998000001</v>
      </c>
      <c r="AP154" s="108">
        <v>0.71421361317194287</v>
      </c>
      <c r="AQ154" s="108" t="s">
        <v>169</v>
      </c>
      <c r="AR154" s="108"/>
      <c r="AS154" s="108" t="e">
        <f t="shared" si="3"/>
        <v>#N/A</v>
      </c>
    </row>
    <row r="155" spans="4:45" x14ac:dyDescent="0.2">
      <c r="D155" s="10" t="s">
        <v>659</v>
      </c>
      <c r="E155" s="135" t="s">
        <v>660</v>
      </c>
      <c r="F155" s="135">
        <v>5.3470230000000001E-2</v>
      </c>
      <c r="G155" s="112">
        <v>100294</v>
      </c>
      <c r="H155" s="141"/>
      <c r="I155" s="112" t="s">
        <v>380</v>
      </c>
      <c r="J155" s="142" t="s">
        <v>1077</v>
      </c>
      <c r="K155" s="108"/>
      <c r="AO155" s="108">
        <v>1082.6927885082741</v>
      </c>
      <c r="AP155" s="108">
        <v>24.398562944384384</v>
      </c>
      <c r="AQ155" s="108" t="s">
        <v>222</v>
      </c>
      <c r="AR155" s="108"/>
      <c r="AS155" s="108" t="e">
        <f t="shared" si="3"/>
        <v>#N/A</v>
      </c>
    </row>
    <row r="156" spans="4:45" x14ac:dyDescent="0.2">
      <c r="D156" s="10" t="s">
        <v>661</v>
      </c>
      <c r="E156" s="135" t="s">
        <v>662</v>
      </c>
      <c r="F156" s="135">
        <v>-0.36428149999999998</v>
      </c>
      <c r="G156" s="112">
        <v>103148</v>
      </c>
      <c r="H156" s="141"/>
      <c r="I156" s="112" t="s">
        <v>380</v>
      </c>
      <c r="J156" s="142" t="s">
        <v>1077</v>
      </c>
      <c r="K156" s="108"/>
      <c r="AO156" s="108">
        <v>211.94999996799999</v>
      </c>
      <c r="AP156" s="108">
        <v>3.5822318229392152</v>
      </c>
      <c r="AQ156" s="108" t="s">
        <v>169</v>
      </c>
      <c r="AR156" s="108"/>
      <c r="AS156" s="108" t="e">
        <f t="shared" si="3"/>
        <v>#N/A</v>
      </c>
    </row>
    <row r="157" spans="4:45" x14ac:dyDescent="0.2">
      <c r="D157" s="10" t="s">
        <v>663</v>
      </c>
      <c r="E157" s="135" t="s">
        <v>664</v>
      </c>
      <c r="F157" s="135">
        <v>-0.3664596</v>
      </c>
      <c r="G157" s="112">
        <v>102884</v>
      </c>
      <c r="H157" s="141"/>
      <c r="I157" s="112" t="s">
        <v>380</v>
      </c>
      <c r="J157" s="142" t="s">
        <v>1077</v>
      </c>
      <c r="K157" s="108"/>
      <c r="AO157" s="108">
        <v>316.57662105256622</v>
      </c>
      <c r="AP157" s="108">
        <v>5.8199055953502725</v>
      </c>
      <c r="AQ157" s="108" t="s">
        <v>169</v>
      </c>
      <c r="AR157" s="108"/>
      <c r="AS157" s="108" t="e">
        <f t="shared" si="3"/>
        <v>#N/A</v>
      </c>
    </row>
    <row r="158" spans="4:45" x14ac:dyDescent="0.2">
      <c r="D158" s="10" t="s">
        <v>665</v>
      </c>
      <c r="E158" s="135" t="s">
        <v>666</v>
      </c>
      <c r="F158" s="135">
        <v>-8.7162000000000003E-3</v>
      </c>
      <c r="G158" s="112">
        <v>100361</v>
      </c>
      <c r="H158" s="141"/>
      <c r="I158" s="112" t="s">
        <v>380</v>
      </c>
      <c r="J158" s="142" t="s">
        <v>249</v>
      </c>
      <c r="K158" s="108"/>
      <c r="AO158" s="108">
        <v>62.143607304936069</v>
      </c>
      <c r="AP158" s="108">
        <v>1.0503081279244619</v>
      </c>
      <c r="AQ158" s="108" t="e">
        <v>#N/A</v>
      </c>
      <c r="AR158" s="108"/>
      <c r="AS158" s="108" t="e">
        <f t="shared" si="3"/>
        <v>#N/A</v>
      </c>
    </row>
    <row r="159" spans="4:45" x14ac:dyDescent="0.2">
      <c r="D159" s="10" t="s">
        <v>667</v>
      </c>
      <c r="E159" s="135" t="s">
        <v>668</v>
      </c>
      <c r="F159" s="135">
        <v>-0.20275650000000001</v>
      </c>
      <c r="G159" s="112">
        <v>100392</v>
      </c>
      <c r="H159" s="141"/>
      <c r="I159" s="112" t="s">
        <v>380</v>
      </c>
      <c r="J159" s="142" t="s">
        <v>1114</v>
      </c>
      <c r="K159" s="108"/>
      <c r="AO159" s="108">
        <v>1221.3884289600001</v>
      </c>
      <c r="AP159" s="108">
        <v>26.799761689057824</v>
      </c>
      <c r="AQ159" s="108" t="s">
        <v>169</v>
      </c>
      <c r="AR159" s="108"/>
      <c r="AS159" s="108" t="e">
        <f t="shared" si="3"/>
        <v>#N/A</v>
      </c>
    </row>
    <row r="160" spans="4:45" x14ac:dyDescent="0.2">
      <c r="D160" s="10" t="s">
        <v>669</v>
      </c>
      <c r="E160" s="135" t="s">
        <v>670</v>
      </c>
      <c r="F160" s="135">
        <v>0.57293448849999995</v>
      </c>
      <c r="G160" s="112">
        <v>101188</v>
      </c>
      <c r="H160" s="141"/>
      <c r="I160" s="112" t="s">
        <v>380</v>
      </c>
      <c r="J160" s="142" t="s">
        <v>1077</v>
      </c>
      <c r="K160" s="108"/>
      <c r="AO160" s="108">
        <v>27.616252461831053</v>
      </c>
      <c r="AP160" s="108">
        <v>0.50769378260098597</v>
      </c>
      <c r="AQ160" s="108" t="e">
        <v>#N/A</v>
      </c>
      <c r="AR160" s="108"/>
      <c r="AS160" s="108" t="e">
        <f t="shared" si="3"/>
        <v>#N/A</v>
      </c>
    </row>
    <row r="161" spans="4:45" x14ac:dyDescent="0.2">
      <c r="D161" s="10" t="s">
        <v>671</v>
      </c>
      <c r="E161" s="135" t="s">
        <v>672</v>
      </c>
      <c r="F161" s="135">
        <v>0.18972383000000001</v>
      </c>
      <c r="G161" s="112">
        <v>102940</v>
      </c>
      <c r="H161" s="141"/>
      <c r="I161" s="112" t="s">
        <v>380</v>
      </c>
      <c r="J161" s="142" t="s">
        <v>1077</v>
      </c>
      <c r="K161" s="108"/>
      <c r="AO161" s="108">
        <v>470.73529685365298</v>
      </c>
      <c r="AP161" s="108">
        <v>8.6539396970584956</v>
      </c>
      <c r="AQ161" s="108" t="s">
        <v>183</v>
      </c>
      <c r="AR161" s="108"/>
      <c r="AS161" s="108" t="e">
        <f t="shared" si="3"/>
        <v>#N/A</v>
      </c>
    </row>
    <row r="162" spans="4:45" x14ac:dyDescent="0.2">
      <c r="D162" s="10" t="s">
        <v>673</v>
      </c>
      <c r="E162" s="135" t="s">
        <v>674</v>
      </c>
      <c r="F162" s="135">
        <v>-6.8990380000000004E-2</v>
      </c>
      <c r="G162" s="112">
        <v>101502</v>
      </c>
      <c r="H162" s="141"/>
      <c r="I162" s="112" t="s">
        <v>380</v>
      </c>
      <c r="J162" s="142" t="s">
        <v>1114</v>
      </c>
      <c r="K162" s="108"/>
      <c r="AO162" s="108">
        <v>155.16831050228311</v>
      </c>
      <c r="AP162" s="108">
        <v>3.4047102826214046</v>
      </c>
      <c r="AQ162" s="108" t="s">
        <v>169</v>
      </c>
      <c r="AR162" s="108"/>
      <c r="AS162" s="108" t="e">
        <f t="shared" si="3"/>
        <v>#N/A</v>
      </c>
    </row>
    <row r="163" spans="4:45" x14ac:dyDescent="0.2">
      <c r="D163" s="10" t="s">
        <v>675</v>
      </c>
      <c r="E163" s="135" t="s">
        <v>676</v>
      </c>
      <c r="F163" s="135">
        <v>-0.51656400000000002</v>
      </c>
      <c r="G163" s="112">
        <v>102542</v>
      </c>
      <c r="H163" s="141"/>
      <c r="I163" s="112" t="s">
        <v>380</v>
      </c>
      <c r="J163" s="142" t="s">
        <v>1077</v>
      </c>
      <c r="K163" s="108"/>
      <c r="AO163" s="108">
        <v>17.440000005999998</v>
      </c>
      <c r="AP163" s="108">
        <v>0.32061481129073854</v>
      </c>
      <c r="AQ163" s="108" t="s">
        <v>163</v>
      </c>
      <c r="AR163" s="108"/>
      <c r="AS163" s="108" t="e">
        <f t="shared" si="3"/>
        <v>#N/A</v>
      </c>
    </row>
    <row r="164" spans="4:45" x14ac:dyDescent="0.2">
      <c r="D164" s="10" t="s">
        <v>677</v>
      </c>
      <c r="E164" s="135" t="s">
        <v>678</v>
      </c>
      <c r="F164" s="135">
        <v>-0.21091689999999999</v>
      </c>
      <c r="G164" s="112">
        <v>102360</v>
      </c>
      <c r="H164" s="141"/>
      <c r="I164" s="112" t="s">
        <v>380</v>
      </c>
      <c r="J164" s="142" t="s">
        <v>249</v>
      </c>
      <c r="K164" s="108"/>
      <c r="AO164" s="108">
        <v>352.19831053228307</v>
      </c>
      <c r="AP164" s="108">
        <v>5.9526114468726394</v>
      </c>
      <c r="AQ164" s="108" t="s">
        <v>169</v>
      </c>
      <c r="AR164" s="108"/>
      <c r="AS164" s="108" t="e">
        <f t="shared" si="3"/>
        <v>#N/A</v>
      </c>
    </row>
    <row r="165" spans="4:45" x14ac:dyDescent="0.2">
      <c r="D165" s="10" t="s">
        <v>679</v>
      </c>
      <c r="E165" s="135" t="s">
        <v>680</v>
      </c>
      <c r="F165" s="135">
        <v>-0.16175870000000001</v>
      </c>
      <c r="G165" s="112">
        <v>102444</v>
      </c>
      <c r="H165" s="141"/>
      <c r="I165" s="112" t="s">
        <v>380</v>
      </c>
      <c r="J165" s="142" t="s">
        <v>249</v>
      </c>
      <c r="K165" s="108"/>
      <c r="AO165" s="108">
        <v>122.289999984</v>
      </c>
      <c r="AP165" s="108">
        <v>2.0668607201512645</v>
      </c>
      <c r="AQ165" s="108" t="s">
        <v>169</v>
      </c>
      <c r="AR165" s="108"/>
      <c r="AS165" s="108" t="e">
        <f t="shared" si="3"/>
        <v>#N/A</v>
      </c>
    </row>
    <row r="166" spans="4:45" x14ac:dyDescent="0.2">
      <c r="D166" s="10" t="s">
        <v>681</v>
      </c>
      <c r="E166" s="135" t="s">
        <v>682</v>
      </c>
      <c r="F166" s="135">
        <v>-0.17688770000000001</v>
      </c>
      <c r="G166" s="112">
        <v>100858</v>
      </c>
      <c r="H166" s="141"/>
      <c r="I166" s="112" t="s">
        <v>380</v>
      </c>
      <c r="J166" s="142" t="s">
        <v>249</v>
      </c>
      <c r="K166" s="108"/>
      <c r="AO166" s="108">
        <v>116.17000000199999</v>
      </c>
      <c r="AP166" s="108">
        <v>1.9634247272509679</v>
      </c>
      <c r="AQ166" s="108" t="s">
        <v>169</v>
      </c>
      <c r="AR166" s="108"/>
      <c r="AS166" s="108" t="e">
        <f t="shared" si="3"/>
        <v>#N/A</v>
      </c>
    </row>
    <row r="167" spans="4:45" x14ac:dyDescent="0.2">
      <c r="D167" s="10" t="s">
        <v>683</v>
      </c>
      <c r="E167" s="135" t="s">
        <v>684</v>
      </c>
      <c r="F167" s="135">
        <v>0.74100102000000001</v>
      </c>
      <c r="G167" s="112">
        <v>101668</v>
      </c>
      <c r="H167" s="141"/>
      <c r="I167" s="112" t="s">
        <v>380</v>
      </c>
      <c r="J167" s="142" t="s">
        <v>1077</v>
      </c>
      <c r="K167" s="108"/>
      <c r="AO167" s="108">
        <v>27.341666669999999</v>
      </c>
      <c r="AP167" s="108">
        <v>0.5026458312362645</v>
      </c>
      <c r="AQ167" s="108" t="s">
        <v>72</v>
      </c>
      <c r="AR167" s="108"/>
      <c r="AS167" s="108" t="e">
        <f t="shared" si="3"/>
        <v>#N/A</v>
      </c>
    </row>
    <row r="168" spans="4:45" x14ac:dyDescent="0.2">
      <c r="D168" s="10" t="s">
        <v>685</v>
      </c>
      <c r="E168" s="135" t="s">
        <v>686</v>
      </c>
      <c r="F168" s="135">
        <v>0.61382508999999996</v>
      </c>
      <c r="G168" s="112">
        <v>103175</v>
      </c>
      <c r="H168" s="141"/>
      <c r="I168" s="112" t="s">
        <v>380</v>
      </c>
      <c r="J168" s="142" t="s">
        <v>1077</v>
      </c>
      <c r="K168" s="108"/>
      <c r="AO168" s="108">
        <v>1875.924122864694</v>
      </c>
      <c r="AP168" s="108">
        <v>31.705567781834485</v>
      </c>
      <c r="AQ168" s="108" t="s">
        <v>72</v>
      </c>
      <c r="AR168" s="108"/>
      <c r="AS168" s="108" t="e">
        <f t="shared" si="3"/>
        <v>#N/A</v>
      </c>
    </row>
    <row r="169" spans="4:45" x14ac:dyDescent="0.2">
      <c r="D169" s="10" t="s">
        <v>687</v>
      </c>
      <c r="E169" s="135" t="s">
        <v>688</v>
      </c>
      <c r="F169" s="135">
        <v>0.74094298999999997</v>
      </c>
      <c r="G169" s="112">
        <v>109253</v>
      </c>
      <c r="H169" s="141"/>
      <c r="I169" s="112" t="s">
        <v>380</v>
      </c>
      <c r="J169" s="142" t="s">
        <v>249</v>
      </c>
      <c r="K169" s="108"/>
      <c r="AO169" s="108">
        <v>31.230000004000001</v>
      </c>
      <c r="AP169" s="108">
        <v>0.57412847215868434</v>
      </c>
      <c r="AQ169" s="108" t="s">
        <v>72</v>
      </c>
      <c r="AR169" s="108"/>
      <c r="AS169" s="108" t="e">
        <f t="shared" si="3"/>
        <v>#N/A</v>
      </c>
    </row>
    <row r="170" spans="4:45" x14ac:dyDescent="0.2">
      <c r="D170" s="10" t="s">
        <v>689</v>
      </c>
      <c r="E170" s="135" t="s">
        <v>690</v>
      </c>
      <c r="F170" s="135">
        <v>-1.6903047</v>
      </c>
      <c r="G170" s="112">
        <v>100628</v>
      </c>
      <c r="H170" s="141"/>
      <c r="I170" s="112" t="s">
        <v>380</v>
      </c>
      <c r="J170" s="142" t="s">
        <v>249</v>
      </c>
      <c r="K170" s="108"/>
      <c r="AO170" s="108">
        <v>857.7639725197397</v>
      </c>
      <c r="AP170" s="108">
        <v>14.497331443240785</v>
      </c>
      <c r="AQ170" s="108" t="s">
        <v>297</v>
      </c>
      <c r="AR170" s="108"/>
      <c r="AS170" s="108" t="e">
        <f t="shared" si="3"/>
        <v>#N/A</v>
      </c>
    </row>
    <row r="171" spans="4:45" x14ac:dyDescent="0.2">
      <c r="D171" s="10" t="s">
        <v>691</v>
      </c>
      <c r="E171" s="135" t="s">
        <v>692</v>
      </c>
      <c r="F171" s="135">
        <v>0.14381598000000001</v>
      </c>
      <c r="G171" s="112">
        <v>101447</v>
      </c>
      <c r="H171" s="141"/>
      <c r="I171" s="112" t="s">
        <v>380</v>
      </c>
      <c r="J171" s="142" t="s">
        <v>1118</v>
      </c>
      <c r="K171" s="108"/>
      <c r="AO171" s="108">
        <v>184.22397262773973</v>
      </c>
      <c r="AP171" s="108">
        <v>3.1682507616336593</v>
      </c>
      <c r="AQ171" s="108" t="s">
        <v>222</v>
      </c>
      <c r="AR171" s="108"/>
      <c r="AS171" s="108" t="e">
        <f t="shared" si="3"/>
        <v>#N/A</v>
      </c>
    </row>
    <row r="172" spans="4:45" x14ac:dyDescent="0.2">
      <c r="D172" s="10" t="s">
        <v>693</v>
      </c>
      <c r="E172" s="135" t="s">
        <v>694</v>
      </c>
      <c r="F172" s="135">
        <v>0.48190116</v>
      </c>
      <c r="G172" s="112">
        <v>102222</v>
      </c>
      <c r="H172" s="141"/>
      <c r="I172" s="112" t="s">
        <v>380</v>
      </c>
      <c r="J172" s="142" t="s">
        <v>1118</v>
      </c>
      <c r="K172" s="108"/>
      <c r="AO172" s="108">
        <v>2550.3066214085666</v>
      </c>
      <c r="AP172" s="108">
        <v>43.859714783180173</v>
      </c>
      <c r="AQ172" s="108" t="s">
        <v>178</v>
      </c>
      <c r="AR172" s="108"/>
      <c r="AS172" s="108" t="e">
        <f t="shared" si="3"/>
        <v>#N/A</v>
      </c>
    </row>
    <row r="173" spans="4:45" x14ac:dyDescent="0.2">
      <c r="D173" s="10" t="s">
        <v>695</v>
      </c>
      <c r="E173" s="135" t="s">
        <v>696</v>
      </c>
      <c r="F173" s="135">
        <v>1.9294869999999999E-2</v>
      </c>
      <c r="G173" s="112">
        <v>100937</v>
      </c>
      <c r="H173" s="141"/>
      <c r="I173" s="112" t="s">
        <v>380</v>
      </c>
      <c r="J173" s="142" t="s">
        <v>1077</v>
      </c>
      <c r="K173" s="108"/>
      <c r="AO173" s="108">
        <v>406.11903058456619</v>
      </c>
      <c r="AP173" s="108">
        <v>6.8639420404855098</v>
      </c>
      <c r="AQ173" s="108" t="s">
        <v>169</v>
      </c>
      <c r="AR173" s="108"/>
      <c r="AS173" s="108" t="e">
        <f t="shared" si="3"/>
        <v>#N/A</v>
      </c>
    </row>
    <row r="174" spans="4:45" x14ac:dyDescent="0.2">
      <c r="D174" s="10" t="s">
        <v>697</v>
      </c>
      <c r="E174" s="135" t="s">
        <v>698</v>
      </c>
      <c r="F174" s="135">
        <v>-0.84736199999999995</v>
      </c>
      <c r="G174" s="112">
        <v>100873</v>
      </c>
      <c r="H174" s="141"/>
      <c r="I174" s="112" t="s">
        <v>380</v>
      </c>
      <c r="J174" s="142" t="s">
        <v>1077</v>
      </c>
      <c r="K174" s="108"/>
      <c r="AO174" s="108">
        <v>933.02000537335982</v>
      </c>
      <c r="AP174" s="108">
        <v>17.152524819400718</v>
      </c>
      <c r="AQ174" s="108" t="s">
        <v>113</v>
      </c>
      <c r="AR174" s="108"/>
      <c r="AS174" s="108" t="e">
        <f t="shared" si="3"/>
        <v>#N/A</v>
      </c>
    </row>
    <row r="175" spans="4:45" x14ac:dyDescent="0.2">
      <c r="D175" s="10" t="s">
        <v>699</v>
      </c>
      <c r="E175" s="135" t="s">
        <v>700</v>
      </c>
      <c r="F175" s="135">
        <v>0.64168420999999998</v>
      </c>
      <c r="G175" s="112">
        <v>101191</v>
      </c>
      <c r="H175" s="141"/>
      <c r="I175" s="112" t="s">
        <v>380</v>
      </c>
      <c r="J175" s="142" t="s">
        <v>1077</v>
      </c>
      <c r="K175" s="108"/>
      <c r="AO175" s="108">
        <v>399.9937899543379</v>
      </c>
      <c r="AP175" s="108">
        <v>7.3534365504333001</v>
      </c>
      <c r="AQ175" s="108" t="s">
        <v>72</v>
      </c>
      <c r="AR175" s="108"/>
      <c r="AS175" s="108" t="e">
        <f t="shared" si="3"/>
        <v>#N/A</v>
      </c>
    </row>
    <row r="176" spans="4:45" x14ac:dyDescent="0.2">
      <c r="D176" s="10" t="s">
        <v>701</v>
      </c>
      <c r="E176" s="135" t="s">
        <v>702</v>
      </c>
      <c r="F176" s="135">
        <v>-1.2742632</v>
      </c>
      <c r="G176" s="112">
        <v>100106</v>
      </c>
      <c r="H176" s="141"/>
      <c r="I176" s="112" t="s">
        <v>380</v>
      </c>
      <c r="J176" s="142" t="s">
        <v>1077</v>
      </c>
      <c r="K176" s="108"/>
      <c r="AO176" s="108">
        <v>1815.3279912675798</v>
      </c>
      <c r="AP176" s="108">
        <v>30.68141401449801</v>
      </c>
      <c r="AQ176" s="108" t="s">
        <v>286</v>
      </c>
      <c r="AR176" s="108"/>
      <c r="AS176" s="108" t="e">
        <f t="shared" si="3"/>
        <v>#N/A</v>
      </c>
    </row>
    <row r="177" spans="4:45" x14ac:dyDescent="0.2">
      <c r="D177" s="10" t="s">
        <v>703</v>
      </c>
      <c r="E177" s="135" t="s">
        <v>704</v>
      </c>
      <c r="F177" s="135">
        <v>0.3164923</v>
      </c>
      <c r="G177" s="112">
        <v>111819</v>
      </c>
      <c r="H177" s="141"/>
      <c r="I177" s="112" t="s">
        <v>380</v>
      </c>
      <c r="J177" s="142" t="s">
        <v>1115</v>
      </c>
      <c r="K177" s="108"/>
      <c r="AO177" s="108">
        <v>150.33794520547946</v>
      </c>
      <c r="AP177" s="108">
        <v>3.2987221827213098</v>
      </c>
      <c r="AQ177" s="108" t="s">
        <v>178</v>
      </c>
      <c r="AR177" s="108"/>
      <c r="AS177" s="108" t="e">
        <f t="shared" si="3"/>
        <v>#N/A</v>
      </c>
    </row>
    <row r="178" spans="4:45" x14ac:dyDescent="0.2">
      <c r="D178" s="10" t="s">
        <v>705</v>
      </c>
      <c r="E178" s="135" t="s">
        <v>706</v>
      </c>
      <c r="F178" s="135">
        <v>-1.3380987</v>
      </c>
      <c r="G178" s="112">
        <v>109532</v>
      </c>
      <c r="H178" s="141"/>
      <c r="I178" s="112" t="s">
        <v>380</v>
      </c>
      <c r="J178" s="142" t="s">
        <v>1118</v>
      </c>
      <c r="K178" s="108"/>
      <c r="AO178" s="108">
        <v>50.731999999999999</v>
      </c>
      <c r="AP178" s="108">
        <v>0.93265083720217012</v>
      </c>
      <c r="AQ178" s="108" t="e">
        <v>#N/A</v>
      </c>
      <c r="AR178" s="108"/>
      <c r="AS178" s="108" t="e">
        <f t="shared" si="3"/>
        <v>#N/A</v>
      </c>
    </row>
    <row r="179" spans="4:45" x14ac:dyDescent="0.2">
      <c r="D179" s="10" t="s">
        <v>707</v>
      </c>
      <c r="E179" s="135" t="s">
        <v>708</v>
      </c>
      <c r="F179" s="135">
        <v>0.57973675000000002</v>
      </c>
      <c r="G179" s="112">
        <v>100994</v>
      </c>
      <c r="H179" s="141"/>
      <c r="I179" s="112" t="s">
        <v>380</v>
      </c>
      <c r="J179" s="142" t="s">
        <v>1114</v>
      </c>
      <c r="K179" s="108"/>
      <c r="AO179" s="108">
        <v>1111.6755262882191</v>
      </c>
      <c r="AP179" s="108">
        <v>25.3813186219298</v>
      </c>
      <c r="AQ179" s="108" t="s">
        <v>72</v>
      </c>
      <c r="AR179" s="108"/>
      <c r="AS179" s="108" t="e">
        <f t="shared" si="3"/>
        <v>#N/A</v>
      </c>
    </row>
    <row r="180" spans="4:45" x14ac:dyDescent="0.2">
      <c r="D180" s="10" t="s">
        <v>709</v>
      </c>
      <c r="E180" s="135" t="s">
        <v>710</v>
      </c>
      <c r="F180" s="135">
        <v>0.54408882000000003</v>
      </c>
      <c r="G180" s="112">
        <v>102980</v>
      </c>
      <c r="H180" s="141"/>
      <c r="I180" s="112" t="s">
        <v>380</v>
      </c>
      <c r="J180" s="142" t="s">
        <v>1114</v>
      </c>
      <c r="K180" s="108"/>
      <c r="AO180" s="108">
        <v>1026.0014167634117</v>
      </c>
      <c r="AP180" s="108">
        <v>22.51257078414293</v>
      </c>
      <c r="AQ180" s="108" t="s">
        <v>178</v>
      </c>
      <c r="AR180" s="108"/>
      <c r="AS180" s="108" t="e">
        <f t="shared" si="3"/>
        <v>#N/A</v>
      </c>
    </row>
    <row r="181" spans="4:45" x14ac:dyDescent="0.2">
      <c r="D181" s="10" t="s">
        <v>711</v>
      </c>
      <c r="E181" s="135" t="s">
        <v>712</v>
      </c>
      <c r="F181" s="135">
        <v>-1.4170602000000001</v>
      </c>
      <c r="G181" s="112">
        <v>102473</v>
      </c>
      <c r="H181" s="141"/>
      <c r="I181" s="112" t="s">
        <v>380</v>
      </c>
      <c r="J181" s="142" t="s">
        <v>1077</v>
      </c>
      <c r="K181" s="108"/>
      <c r="AO181" s="108">
        <v>825.40657544346573</v>
      </c>
      <c r="AP181" s="108">
        <v>13.950449171329444</v>
      </c>
      <c r="AQ181" s="108" t="s">
        <v>286</v>
      </c>
      <c r="AR181" s="108"/>
      <c r="AS181" s="108" t="e">
        <f t="shared" si="3"/>
        <v>#N/A</v>
      </c>
    </row>
    <row r="182" spans="4:45" x14ac:dyDescent="0.2">
      <c r="D182" s="10" t="s">
        <v>713</v>
      </c>
      <c r="E182" s="135" t="s">
        <v>714</v>
      </c>
      <c r="F182" s="135">
        <v>-0.36829040000000002</v>
      </c>
      <c r="G182" s="112">
        <v>100246</v>
      </c>
      <c r="H182" s="141"/>
      <c r="I182" s="112" t="s">
        <v>380</v>
      </c>
      <c r="J182" s="142" t="s">
        <v>1077</v>
      </c>
      <c r="K182" s="108"/>
      <c r="AO182" s="108">
        <v>92.680000014000001</v>
      </c>
      <c r="AP182" s="108">
        <v>1.5664130476540834</v>
      </c>
      <c r="AQ182" s="108" t="s">
        <v>169</v>
      </c>
      <c r="AR182" s="108"/>
      <c r="AS182" s="108" t="e">
        <f t="shared" si="3"/>
        <v>#N/A</v>
      </c>
    </row>
    <row r="183" spans="4:45" x14ac:dyDescent="0.2">
      <c r="D183" s="10" t="s">
        <v>715</v>
      </c>
      <c r="E183" s="135" t="s">
        <v>716</v>
      </c>
      <c r="F183" s="135">
        <v>-1.6598054</v>
      </c>
      <c r="G183" s="112">
        <v>100520</v>
      </c>
      <c r="H183" s="141"/>
      <c r="I183" s="112" t="s">
        <v>380</v>
      </c>
      <c r="J183" s="142" t="s">
        <v>249</v>
      </c>
      <c r="K183" s="108"/>
      <c r="AO183" s="108">
        <v>1476.669999939</v>
      </c>
      <c r="AP183" s="108">
        <v>24.081944571567103</v>
      </c>
      <c r="AQ183" s="108" t="s">
        <v>167</v>
      </c>
      <c r="AR183" s="108"/>
      <c r="AS183" s="108" t="e">
        <f t="shared" si="3"/>
        <v>#N/A</v>
      </c>
    </row>
    <row r="184" spans="4:45" x14ac:dyDescent="0.2">
      <c r="D184" s="10" t="s">
        <v>717</v>
      </c>
      <c r="E184" s="135" t="s">
        <v>718</v>
      </c>
      <c r="F184" s="135">
        <v>-1.3665509</v>
      </c>
      <c r="G184" s="112">
        <v>100958</v>
      </c>
      <c r="H184" s="141"/>
      <c r="I184" s="112" t="s">
        <v>380</v>
      </c>
      <c r="J184" s="142" t="s">
        <v>1118</v>
      </c>
      <c r="K184" s="108"/>
      <c r="AO184" s="108">
        <v>475.65086758290869</v>
      </c>
      <c r="AP184" s="108">
        <v>7.7570464823031493</v>
      </c>
      <c r="AQ184" s="108" t="s">
        <v>286</v>
      </c>
      <c r="AR184" s="108"/>
      <c r="AS184" s="108" t="e">
        <f t="shared" si="3"/>
        <v>#N/A</v>
      </c>
    </row>
    <row r="185" spans="4:45" x14ac:dyDescent="0.2">
      <c r="D185" s="10" t="s">
        <v>719</v>
      </c>
      <c r="E185" s="135" t="s">
        <v>720</v>
      </c>
      <c r="F185" s="135">
        <v>0.56535955000000004</v>
      </c>
      <c r="G185" s="112">
        <v>101394</v>
      </c>
      <c r="H185" s="141"/>
      <c r="I185" s="112" t="s">
        <v>380</v>
      </c>
      <c r="J185" s="142" t="s">
        <v>1116</v>
      </c>
      <c r="K185" s="108"/>
      <c r="AO185" s="108">
        <v>1070.446301521863</v>
      </c>
      <c r="AP185" s="108">
        <v>26.661807175443094</v>
      </c>
      <c r="AQ185" s="108" t="s">
        <v>72</v>
      </c>
      <c r="AR185" s="108"/>
      <c r="AS185" s="108" t="e">
        <f t="shared" si="3"/>
        <v>#N/A</v>
      </c>
    </row>
    <row r="186" spans="4:45" x14ac:dyDescent="0.2">
      <c r="D186" s="10" t="s">
        <v>721</v>
      </c>
      <c r="E186" s="135" t="s">
        <v>722</v>
      </c>
      <c r="F186" s="135">
        <v>-0.21114769999999999</v>
      </c>
      <c r="G186" s="112">
        <v>101670</v>
      </c>
      <c r="H186" s="141"/>
      <c r="I186" s="112" t="s">
        <v>380</v>
      </c>
      <c r="J186" s="142" t="s">
        <v>249</v>
      </c>
      <c r="K186" s="108"/>
      <c r="AO186" s="108">
        <v>84.533421803652971</v>
      </c>
      <c r="AP186" s="108">
        <v>1.5039213008664338</v>
      </c>
      <c r="AQ186" s="108" t="s">
        <v>169</v>
      </c>
      <c r="AR186" s="108"/>
      <c r="AS186" s="108" t="e">
        <f t="shared" si="3"/>
        <v>#N/A</v>
      </c>
    </row>
    <row r="187" spans="4:45" x14ac:dyDescent="0.2">
      <c r="D187" s="10" t="s">
        <v>723</v>
      </c>
      <c r="E187" s="135" t="s">
        <v>724</v>
      </c>
      <c r="F187" s="135">
        <v>-0.41244750000000002</v>
      </c>
      <c r="G187" s="112">
        <v>102513</v>
      </c>
      <c r="H187" s="141"/>
      <c r="I187" s="112" t="s">
        <v>380</v>
      </c>
      <c r="J187" s="142" t="s">
        <v>1077</v>
      </c>
      <c r="K187" s="108"/>
      <c r="AO187" s="108">
        <v>1262.119975989775</v>
      </c>
      <c r="AP187" s="108">
        <v>21.33147602283773</v>
      </c>
      <c r="AQ187" s="108" t="s">
        <v>169</v>
      </c>
      <c r="AR187" s="108"/>
      <c r="AS187" s="108" t="e">
        <f t="shared" si="3"/>
        <v>#N/A</v>
      </c>
    </row>
    <row r="188" spans="4:45" x14ac:dyDescent="0.2">
      <c r="D188" s="10" t="s">
        <v>725</v>
      </c>
      <c r="E188" s="135" t="s">
        <v>726</v>
      </c>
      <c r="F188" s="135">
        <v>-0.27240999999999999</v>
      </c>
      <c r="G188" s="112">
        <v>101278</v>
      </c>
      <c r="H188" s="141"/>
      <c r="I188" s="112" t="s">
        <v>380</v>
      </c>
      <c r="J188" s="142" t="s">
        <v>1077</v>
      </c>
      <c r="K188" s="108"/>
      <c r="AO188" s="108">
        <v>927.29953551214282</v>
      </c>
      <c r="AP188" s="108">
        <v>17.872232684027747</v>
      </c>
      <c r="AQ188" s="108" t="s">
        <v>169</v>
      </c>
      <c r="AR188" s="108"/>
      <c r="AS188" s="108" t="e">
        <f t="shared" si="3"/>
        <v>#N/A</v>
      </c>
    </row>
    <row r="189" spans="4:45" x14ac:dyDescent="0.2">
      <c r="D189" s="10" t="s">
        <v>727</v>
      </c>
      <c r="E189" s="135" t="s">
        <v>728</v>
      </c>
      <c r="F189" s="135">
        <v>4.4889659999999998E-2</v>
      </c>
      <c r="G189" s="112">
        <v>102081</v>
      </c>
      <c r="H189" s="141"/>
      <c r="I189" s="112" t="s">
        <v>380</v>
      </c>
      <c r="J189" s="142" t="s">
        <v>1077</v>
      </c>
      <c r="K189" s="108"/>
      <c r="AO189" s="108">
        <v>65.067648395826481</v>
      </c>
      <c r="AP189" s="108">
        <v>1.0997282413896705</v>
      </c>
      <c r="AQ189" s="108" t="e">
        <v>#N/A</v>
      </c>
      <c r="AR189" s="108"/>
      <c r="AS189" s="108" t="e">
        <f t="shared" si="3"/>
        <v>#N/A</v>
      </c>
    </row>
    <row r="190" spans="4:45" x14ac:dyDescent="0.2">
      <c r="D190" s="10" t="s">
        <v>729</v>
      </c>
      <c r="E190" s="135" t="s">
        <v>730</v>
      </c>
      <c r="F190" s="135">
        <v>0.68317150999999998</v>
      </c>
      <c r="G190" s="112">
        <v>102777</v>
      </c>
      <c r="H190" s="141"/>
      <c r="I190" s="112" t="s">
        <v>380</v>
      </c>
      <c r="J190" s="142" t="s">
        <v>1115</v>
      </c>
      <c r="K190" s="108"/>
      <c r="AO190" s="108">
        <v>929.42550450135161</v>
      </c>
      <c r="AP190" s="108">
        <v>21.220261044930634</v>
      </c>
      <c r="AQ190" s="108" t="s">
        <v>72</v>
      </c>
      <c r="AR190" s="108"/>
      <c r="AS190" s="108" t="e">
        <f t="shared" si="3"/>
        <v>#N/A</v>
      </c>
    </row>
    <row r="191" spans="4:45" x14ac:dyDescent="0.2">
      <c r="D191" s="10" t="s">
        <v>731</v>
      </c>
      <c r="E191" s="135" t="s">
        <v>732</v>
      </c>
      <c r="F191" s="135">
        <v>0.45411363999999999</v>
      </c>
      <c r="G191" s="112">
        <v>102907</v>
      </c>
      <c r="H191" s="141"/>
      <c r="I191" s="112" t="s">
        <v>380</v>
      </c>
      <c r="J191" s="142" t="s">
        <v>249</v>
      </c>
      <c r="K191" s="108"/>
      <c r="AO191" s="108">
        <v>235.64511411125113</v>
      </c>
      <c r="AP191" s="108">
        <v>3.9827101996551706</v>
      </c>
      <c r="AQ191" s="108" t="s">
        <v>87</v>
      </c>
      <c r="AR191" s="108"/>
      <c r="AS191" s="108" t="e">
        <f t="shared" si="3"/>
        <v>#N/A</v>
      </c>
    </row>
    <row r="192" spans="4:45" x14ac:dyDescent="0.2">
      <c r="D192" s="10" t="s">
        <v>733</v>
      </c>
      <c r="E192" s="135" t="s">
        <v>734</v>
      </c>
      <c r="F192" s="135">
        <v>-0.87107140000000005</v>
      </c>
      <c r="G192" s="112">
        <v>102447</v>
      </c>
      <c r="H192" s="141"/>
      <c r="I192" s="112" t="s">
        <v>380</v>
      </c>
      <c r="J192" s="142" t="s">
        <v>1114</v>
      </c>
      <c r="K192" s="108"/>
      <c r="AO192" s="108">
        <v>969.11645031999001</v>
      </c>
      <c r="AP192" s="108">
        <v>22.126468403468294</v>
      </c>
      <c r="AQ192" s="108" t="s">
        <v>113</v>
      </c>
      <c r="AR192" s="108"/>
      <c r="AS192" s="108" t="e">
        <f t="shared" si="3"/>
        <v>#N/A</v>
      </c>
    </row>
    <row r="193" spans="4:45" x14ac:dyDescent="0.2">
      <c r="D193" s="10" t="s">
        <v>735</v>
      </c>
      <c r="E193" s="135" t="s">
        <v>736</v>
      </c>
      <c r="F193" s="135">
        <v>-1.122592</v>
      </c>
      <c r="G193" s="112">
        <v>101581</v>
      </c>
      <c r="H193" s="141"/>
      <c r="I193" s="112" t="s">
        <v>380</v>
      </c>
      <c r="J193" s="142" t="s">
        <v>1114</v>
      </c>
      <c r="K193" s="108"/>
      <c r="AO193" s="108">
        <v>461.17999994000002</v>
      </c>
      <c r="AP193" s="108">
        <v>10.119232998363758</v>
      </c>
      <c r="AQ193" s="108" t="s">
        <v>113</v>
      </c>
      <c r="AR193" s="108"/>
      <c r="AS193" s="108" t="e">
        <f t="shared" si="3"/>
        <v>#N/A</v>
      </c>
    </row>
    <row r="194" spans="4:45" x14ac:dyDescent="0.2">
      <c r="D194" s="10" t="s">
        <v>737</v>
      </c>
      <c r="E194" s="135" t="s">
        <v>738</v>
      </c>
      <c r="F194" s="135">
        <v>-1.1162745999999999</v>
      </c>
      <c r="G194" s="112">
        <v>100877</v>
      </c>
      <c r="H194" s="141"/>
      <c r="I194" s="112" t="s">
        <v>380</v>
      </c>
      <c r="J194" s="142" t="s">
        <v>1077</v>
      </c>
      <c r="K194" s="108"/>
      <c r="AO194" s="108">
        <v>1391.1758445448584</v>
      </c>
      <c r="AP194" s="108">
        <v>23.512688758600316</v>
      </c>
      <c r="AQ194" s="108" t="s">
        <v>286</v>
      </c>
      <c r="AR194" s="108"/>
      <c r="AS194" s="108" t="e">
        <f t="shared" si="3"/>
        <v>#N/A</v>
      </c>
    </row>
    <row r="195" spans="4:45" x14ac:dyDescent="0.2">
      <c r="D195" s="10" t="s">
        <v>739</v>
      </c>
      <c r="E195" s="135" t="s">
        <v>740</v>
      </c>
      <c r="F195" s="135">
        <v>0.59793580999999996</v>
      </c>
      <c r="G195" s="112">
        <v>101790</v>
      </c>
      <c r="H195" s="141"/>
      <c r="I195" s="112" t="s">
        <v>380</v>
      </c>
      <c r="J195" s="142" t="s">
        <v>1077</v>
      </c>
      <c r="K195" s="108"/>
      <c r="AO195" s="108">
        <v>33.189999995999997</v>
      </c>
      <c r="AP195" s="108">
        <v>0.56095434870004324</v>
      </c>
      <c r="AQ195" s="108" t="e">
        <v>#N/A</v>
      </c>
      <c r="AR195" s="108"/>
      <c r="AS195" s="108" t="e">
        <f t="shared" si="3"/>
        <v>#N/A</v>
      </c>
    </row>
    <row r="196" spans="4:45" x14ac:dyDescent="0.2">
      <c r="D196" s="10" t="s">
        <v>741</v>
      </c>
      <c r="E196" s="135" t="s">
        <v>742</v>
      </c>
      <c r="F196" s="135">
        <v>0.10594000000000001</v>
      </c>
      <c r="G196" s="112">
        <v>103009</v>
      </c>
      <c r="H196" s="141"/>
      <c r="I196" s="112" t="s">
        <v>380</v>
      </c>
      <c r="J196" s="142" t="s">
        <v>1077</v>
      </c>
      <c r="K196" s="108"/>
      <c r="AO196" s="108">
        <v>28.500000001</v>
      </c>
      <c r="AP196" s="108">
        <v>0.48168722327324304</v>
      </c>
      <c r="AQ196" s="108" t="e">
        <v>#N/A</v>
      </c>
      <c r="AR196" s="108"/>
      <c r="AS196" s="108" t="e">
        <f t="shared" si="3"/>
        <v>#N/A</v>
      </c>
    </row>
    <row r="197" spans="4:45" x14ac:dyDescent="0.2">
      <c r="D197" s="10" t="s">
        <v>743</v>
      </c>
      <c r="E197" s="135" t="s">
        <v>744</v>
      </c>
      <c r="F197" s="135">
        <v>0.55437605000000001</v>
      </c>
      <c r="G197" s="112">
        <v>103026</v>
      </c>
      <c r="H197" s="141"/>
      <c r="I197" s="112" t="s">
        <v>380</v>
      </c>
      <c r="J197" s="142" t="s">
        <v>249</v>
      </c>
      <c r="K197" s="108"/>
      <c r="AO197" s="108">
        <v>542.43264836082642</v>
      </c>
      <c r="AP197" s="108">
        <v>9.6503370708221645</v>
      </c>
      <c r="AQ197" s="108" t="s">
        <v>178</v>
      </c>
      <c r="AR197" s="108"/>
      <c r="AS197" s="108" t="e">
        <f t="shared" si="3"/>
        <v>#N/A</v>
      </c>
    </row>
    <row r="198" spans="4:45" x14ac:dyDescent="0.2">
      <c r="D198" s="10" t="s">
        <v>745</v>
      </c>
      <c r="E198" s="135" t="s">
        <v>746</v>
      </c>
      <c r="F198" s="135">
        <v>-0.176514</v>
      </c>
      <c r="G198" s="112">
        <v>101464</v>
      </c>
      <c r="H198" s="141"/>
      <c r="I198" s="112" t="s">
        <v>380</v>
      </c>
      <c r="J198" s="142" t="s">
        <v>1115</v>
      </c>
      <c r="K198" s="108"/>
      <c r="AO198" s="108">
        <v>216.42000003000001</v>
      </c>
      <c r="AP198" s="108">
        <v>4.7486977017528584</v>
      </c>
      <c r="AQ198" s="108" t="s">
        <v>169</v>
      </c>
      <c r="AR198" s="108"/>
      <c r="AS198" s="108" t="e">
        <f t="shared" si="3"/>
        <v>#N/A</v>
      </c>
    </row>
    <row r="199" spans="4:45" x14ac:dyDescent="0.2">
      <c r="D199" s="10" t="s">
        <v>747</v>
      </c>
      <c r="E199" s="135" t="s">
        <v>748</v>
      </c>
      <c r="F199" s="135">
        <v>-1.4903473</v>
      </c>
      <c r="G199" s="112">
        <v>100939</v>
      </c>
      <c r="H199" s="141"/>
      <c r="I199" s="112" t="s">
        <v>380</v>
      </c>
      <c r="J199" s="142" t="s">
        <v>1114</v>
      </c>
      <c r="K199" s="108"/>
      <c r="AO199" s="108">
        <v>812.75173841236528</v>
      </c>
      <c r="AP199" s="108">
        <v>17.833436428053954</v>
      </c>
      <c r="AQ199" s="108" t="s">
        <v>167</v>
      </c>
      <c r="AR199" s="108"/>
      <c r="AS199" s="108" t="e">
        <f t="shared" si="3"/>
        <v>#N/A</v>
      </c>
    </row>
    <row r="200" spans="4:45" x14ac:dyDescent="0.2">
      <c r="D200" s="10" t="s">
        <v>749</v>
      </c>
      <c r="E200" s="135" t="s">
        <v>750</v>
      </c>
      <c r="F200" s="135">
        <v>0.76660165000000002</v>
      </c>
      <c r="G200" s="112">
        <v>102806</v>
      </c>
      <c r="H200" s="141"/>
      <c r="I200" s="112" t="s">
        <v>380</v>
      </c>
      <c r="J200" s="142" t="s">
        <v>1118</v>
      </c>
      <c r="K200" s="108"/>
      <c r="AO200" s="108">
        <v>216.35360726793607</v>
      </c>
      <c r="AP200" s="108">
        <v>3.5283547294251689</v>
      </c>
      <c r="AQ200" s="108" t="s">
        <v>72</v>
      </c>
      <c r="AR200" s="108"/>
      <c r="AS200" s="108" t="e">
        <f t="shared" si="3"/>
        <v>#N/A</v>
      </c>
    </row>
    <row r="201" spans="4:45" x14ac:dyDescent="0.2">
      <c r="D201" s="10" t="s">
        <v>751</v>
      </c>
      <c r="E201" s="135" t="s">
        <v>752</v>
      </c>
      <c r="F201" s="135">
        <v>0.72647647999999998</v>
      </c>
      <c r="G201" s="112">
        <v>102698</v>
      </c>
      <c r="H201" s="141"/>
      <c r="I201" s="112" t="s">
        <v>380</v>
      </c>
      <c r="J201" s="142" t="s">
        <v>1114</v>
      </c>
      <c r="K201" s="108"/>
      <c r="AO201" s="108">
        <v>614.61698629336979</v>
      </c>
      <c r="AP201" s="108">
        <v>11.299042947748678</v>
      </c>
      <c r="AQ201" s="108" t="s">
        <v>72</v>
      </c>
      <c r="AR201" s="108"/>
      <c r="AS201" s="108" t="e">
        <f t="shared" si="3"/>
        <v>#N/A</v>
      </c>
    </row>
    <row r="202" spans="4:45" x14ac:dyDescent="0.2">
      <c r="D202" s="10" t="s">
        <v>753</v>
      </c>
      <c r="E202" s="135" t="s">
        <v>754</v>
      </c>
      <c r="F202" s="135">
        <v>0.37785384999999999</v>
      </c>
      <c r="G202" s="112">
        <v>101607</v>
      </c>
      <c r="H202" s="141"/>
      <c r="I202" s="112" t="s">
        <v>380</v>
      </c>
      <c r="J202" s="142" t="s">
        <v>249</v>
      </c>
      <c r="K202" s="108"/>
      <c r="AO202" s="108">
        <v>201.03199422582648</v>
      </c>
      <c r="AP202" s="108">
        <v>3.397703266116606</v>
      </c>
      <c r="AQ202" s="108" t="s">
        <v>178</v>
      </c>
      <c r="AR202" s="108"/>
      <c r="AS202" s="108" t="e">
        <f t="shared" si="3"/>
        <v>#N/A</v>
      </c>
    </row>
    <row r="203" spans="4:45" x14ac:dyDescent="0.2">
      <c r="D203" s="10" t="s">
        <v>755</v>
      </c>
      <c r="E203" s="135" t="s">
        <v>756</v>
      </c>
      <c r="F203" s="135">
        <v>-7.6784500000000006E-2</v>
      </c>
      <c r="G203" s="112">
        <v>102637</v>
      </c>
      <c r="H203" s="141"/>
      <c r="I203" s="112" t="s">
        <v>380</v>
      </c>
      <c r="J203" s="142" t="s">
        <v>249</v>
      </c>
      <c r="K203" s="108"/>
      <c r="AO203" s="108">
        <v>53.176118721461179</v>
      </c>
      <c r="AP203" s="108">
        <v>0.89874585861369138</v>
      </c>
      <c r="AQ203" s="108" t="e">
        <v>#N/A</v>
      </c>
      <c r="AR203" s="108"/>
      <c r="AS203" s="108" t="e">
        <f t="shared" ref="AS203:AS233" si="4">VLOOKUP(G203,$M$237:$P$248,4,FALSE)</f>
        <v>#N/A</v>
      </c>
    </row>
    <row r="204" spans="4:45" x14ac:dyDescent="0.2">
      <c r="D204" s="10" t="s">
        <v>757</v>
      </c>
      <c r="E204" s="135" t="s">
        <v>758</v>
      </c>
      <c r="F204" s="135">
        <v>0.60205154999999999</v>
      </c>
      <c r="G204" s="112">
        <v>101153</v>
      </c>
      <c r="H204" s="141"/>
      <c r="I204" s="112" t="s">
        <v>380</v>
      </c>
      <c r="J204" s="142" t="s">
        <v>1114</v>
      </c>
      <c r="K204" s="108"/>
      <c r="AO204" s="108">
        <v>1350.5461227901551</v>
      </c>
      <c r="AP204" s="108">
        <v>30.835113884895925</v>
      </c>
      <c r="AQ204" s="108" t="s">
        <v>178</v>
      </c>
      <c r="AR204" s="108"/>
      <c r="AS204" s="108" t="e">
        <f t="shared" si="4"/>
        <v>#N/A</v>
      </c>
    </row>
    <row r="205" spans="4:45" x14ac:dyDescent="0.2">
      <c r="D205" s="10" t="s">
        <v>759</v>
      </c>
      <c r="E205" s="135" t="s">
        <v>760</v>
      </c>
      <c r="F205" s="135">
        <v>0.58934717999999997</v>
      </c>
      <c r="G205" s="112">
        <v>102970</v>
      </c>
      <c r="H205" s="141"/>
      <c r="I205" s="112" t="s">
        <v>380</v>
      </c>
      <c r="J205" s="142" t="s">
        <v>1116</v>
      </c>
      <c r="K205" s="108"/>
      <c r="AO205" s="108">
        <v>1092.9741121152831</v>
      </c>
      <c r="AP205" s="108">
        <v>24.306171059828081</v>
      </c>
      <c r="AQ205" s="108" t="s">
        <v>183</v>
      </c>
      <c r="AR205" s="108"/>
      <c r="AS205" s="108" t="e">
        <f t="shared" si="4"/>
        <v>#N/A</v>
      </c>
    </row>
    <row r="206" spans="4:45" x14ac:dyDescent="0.2">
      <c r="D206" s="10" t="s">
        <v>761</v>
      </c>
      <c r="E206" s="135">
        <v>50.764457999999998</v>
      </c>
      <c r="F206" s="135">
        <v>-1.4402509999999999</v>
      </c>
      <c r="G206" s="112">
        <v>100792</v>
      </c>
      <c r="H206" s="141"/>
      <c r="I206" s="112" t="s">
        <v>380</v>
      </c>
      <c r="J206" s="142" t="s">
        <v>249</v>
      </c>
      <c r="K206" s="108"/>
      <c r="AO206" s="108">
        <v>21.97</v>
      </c>
      <c r="AP206" s="108">
        <v>0.40389377302948187</v>
      </c>
      <c r="AQ206" s="108" t="e">
        <v>#N/A</v>
      </c>
      <c r="AR206" s="108"/>
      <c r="AS206" s="108" t="e">
        <f t="shared" si="4"/>
        <v>#N/A</v>
      </c>
    </row>
    <row r="207" spans="4:45" x14ac:dyDescent="0.2">
      <c r="D207" s="10" t="s">
        <v>762</v>
      </c>
      <c r="E207" s="135" t="s">
        <v>763</v>
      </c>
      <c r="F207" s="135">
        <v>0.13144243</v>
      </c>
      <c r="G207" s="112">
        <v>111189</v>
      </c>
      <c r="H207" s="141"/>
      <c r="I207" s="112" t="s">
        <v>380</v>
      </c>
      <c r="J207" s="142" t="s">
        <v>249</v>
      </c>
      <c r="K207" s="108"/>
      <c r="AO207" s="108">
        <v>24.21</v>
      </c>
      <c r="AP207" s="108">
        <v>0.40918062017670292</v>
      </c>
      <c r="AQ207" s="108" t="s">
        <v>222</v>
      </c>
      <c r="AR207" s="108"/>
      <c r="AS207" s="108" t="e">
        <f t="shared" si="4"/>
        <v>#N/A</v>
      </c>
    </row>
    <row r="208" spans="4:45" x14ac:dyDescent="0.2">
      <c r="D208" s="10" t="s">
        <v>764</v>
      </c>
      <c r="E208" s="135" t="s">
        <v>765</v>
      </c>
      <c r="F208" s="135">
        <v>-0.63375400000000004</v>
      </c>
      <c r="G208" s="112">
        <v>102180</v>
      </c>
      <c r="H208" s="141"/>
      <c r="I208" s="112" t="s">
        <v>380</v>
      </c>
      <c r="J208" s="142" t="s">
        <v>1077</v>
      </c>
      <c r="K208" s="108"/>
      <c r="AO208" s="108">
        <v>408.58698627736987</v>
      </c>
      <c r="AP208" s="108">
        <v>7.5114128128498896</v>
      </c>
      <c r="AQ208" s="108" t="s">
        <v>163</v>
      </c>
      <c r="AR208" s="108"/>
      <c r="AS208" s="108" t="e">
        <f t="shared" si="4"/>
        <v>#N/A</v>
      </c>
    </row>
    <row r="209" spans="4:45" x14ac:dyDescent="0.2">
      <c r="D209" s="10" t="s">
        <v>766</v>
      </c>
      <c r="E209" s="135" t="s">
        <v>767</v>
      </c>
      <c r="F209" s="135">
        <v>-0.82036246000000002</v>
      </c>
      <c r="G209" s="112">
        <v>100024</v>
      </c>
      <c r="H209" s="141"/>
      <c r="I209" s="112" t="s">
        <v>380</v>
      </c>
      <c r="J209" s="142" t="s">
        <v>1077</v>
      </c>
      <c r="K209" s="108"/>
      <c r="AO209" s="108">
        <v>135.14999999599999</v>
      </c>
      <c r="AP209" s="108">
        <v>2.4845809478069598</v>
      </c>
      <c r="AQ209" s="108" t="s">
        <v>113</v>
      </c>
      <c r="AR209" s="108"/>
      <c r="AS209" s="108" t="e">
        <f t="shared" si="4"/>
        <v>#N/A</v>
      </c>
    </row>
    <row r="210" spans="4:45" x14ac:dyDescent="0.2">
      <c r="D210" s="10" t="s">
        <v>768</v>
      </c>
      <c r="E210" s="135" t="s">
        <v>769</v>
      </c>
      <c r="F210" s="135">
        <v>0.66722057000000001</v>
      </c>
      <c r="G210" s="112">
        <v>100169</v>
      </c>
      <c r="H210" s="141"/>
      <c r="I210" s="112" t="s">
        <v>380</v>
      </c>
      <c r="J210" s="142" t="s">
        <v>1077</v>
      </c>
      <c r="K210" s="108"/>
      <c r="AO210" s="108">
        <v>46.879594993369864</v>
      </c>
      <c r="AP210" s="108">
        <v>0.86182869822331198</v>
      </c>
      <c r="AQ210" s="108" t="e">
        <v>#N/A</v>
      </c>
      <c r="AR210" s="108"/>
      <c r="AS210" s="108" t="e">
        <f t="shared" si="4"/>
        <v>#N/A</v>
      </c>
    </row>
    <row r="211" spans="4:45" x14ac:dyDescent="0.2">
      <c r="D211" s="10" t="s">
        <v>770</v>
      </c>
      <c r="E211" s="135" t="s">
        <v>771</v>
      </c>
      <c r="F211" s="135">
        <v>0.64123450000000004</v>
      </c>
      <c r="G211" s="112">
        <v>102403</v>
      </c>
      <c r="H211" s="141"/>
      <c r="I211" s="112" t="s">
        <v>380</v>
      </c>
      <c r="J211" s="142" t="s">
        <v>1114</v>
      </c>
      <c r="K211" s="108"/>
      <c r="AO211" s="108">
        <v>811.24820898573068</v>
      </c>
      <c r="AP211" s="108">
        <v>17.800445915477539</v>
      </c>
      <c r="AQ211" s="108" t="s">
        <v>87</v>
      </c>
      <c r="AR211" s="108"/>
      <c r="AS211" s="108" t="e">
        <f t="shared" si="4"/>
        <v>#N/A</v>
      </c>
    </row>
    <row r="212" spans="4:45" x14ac:dyDescent="0.2">
      <c r="D212" s="10" t="s">
        <v>772</v>
      </c>
      <c r="E212" s="135" t="s">
        <v>773</v>
      </c>
      <c r="F212" s="135">
        <v>0.45825471000000001</v>
      </c>
      <c r="G212" s="112">
        <v>100909</v>
      </c>
      <c r="H212" s="141"/>
      <c r="I212" s="112" t="s">
        <v>380</v>
      </c>
      <c r="J212" s="142" t="s">
        <v>1077</v>
      </c>
      <c r="K212" s="108"/>
      <c r="AO212" s="108">
        <v>637.97954197442925</v>
      </c>
      <c r="AP212" s="108">
        <v>10.782687511158441</v>
      </c>
      <c r="AQ212" s="108" t="s">
        <v>87</v>
      </c>
      <c r="AR212" s="108"/>
      <c r="AS212" s="108" t="e">
        <f t="shared" si="4"/>
        <v>#N/A</v>
      </c>
    </row>
    <row r="213" spans="4:45" x14ac:dyDescent="0.2">
      <c r="D213" s="10" t="s">
        <v>774</v>
      </c>
      <c r="E213" s="135" t="s">
        <v>775</v>
      </c>
      <c r="F213" s="135">
        <v>0.38545868999999999</v>
      </c>
      <c r="G213" s="112">
        <v>101922</v>
      </c>
      <c r="H213" s="141"/>
      <c r="I213" s="112" t="s">
        <v>380</v>
      </c>
      <c r="J213" s="142" t="s">
        <v>1077</v>
      </c>
      <c r="K213" s="108"/>
      <c r="AO213" s="108">
        <v>105.60942857800001</v>
      </c>
      <c r="AP213" s="108">
        <v>1.9415107226152033</v>
      </c>
      <c r="AQ213" s="108" t="s">
        <v>178</v>
      </c>
      <c r="AR213" s="108"/>
      <c r="AS213" s="108" t="e">
        <f t="shared" si="4"/>
        <v>#N/A</v>
      </c>
    </row>
    <row r="214" spans="4:45" x14ac:dyDescent="0.2">
      <c r="D214" s="10" t="s">
        <v>776</v>
      </c>
      <c r="E214" s="135" t="s">
        <v>777</v>
      </c>
      <c r="F214" s="135">
        <v>0.82121027999999996</v>
      </c>
      <c r="G214" s="112">
        <v>103152</v>
      </c>
      <c r="H214" s="141"/>
      <c r="I214" s="112" t="s">
        <v>380</v>
      </c>
      <c r="J214" s="142" t="s">
        <v>1114</v>
      </c>
      <c r="K214" s="108"/>
      <c r="AO214" s="108">
        <v>454.49273977002741</v>
      </c>
      <c r="AP214" s="108">
        <v>9.9725008248318758</v>
      </c>
      <c r="AQ214" s="108" t="s">
        <v>72</v>
      </c>
      <c r="AR214" s="108"/>
      <c r="AS214" s="108" t="e">
        <f t="shared" si="4"/>
        <v>#N/A</v>
      </c>
    </row>
    <row r="215" spans="4:45" x14ac:dyDescent="0.2">
      <c r="D215" s="10" t="s">
        <v>778</v>
      </c>
      <c r="E215" s="135" t="s">
        <v>779</v>
      </c>
      <c r="F215" s="135">
        <v>-0.22027920000000001</v>
      </c>
      <c r="G215" s="112">
        <v>100703</v>
      </c>
      <c r="H215" s="141"/>
      <c r="I215" s="112" t="s">
        <v>380</v>
      </c>
      <c r="J215" s="142" t="s">
        <v>1077</v>
      </c>
      <c r="K215" s="108"/>
      <c r="AO215" s="108">
        <v>245.76339807100001</v>
      </c>
      <c r="AP215" s="108">
        <v>4.5180840291052657</v>
      </c>
      <c r="AQ215" s="108" t="s">
        <v>169</v>
      </c>
      <c r="AR215" s="108"/>
      <c r="AS215" s="108" t="e">
        <f t="shared" si="4"/>
        <v>#N/A</v>
      </c>
    </row>
    <row r="216" spans="4:45" x14ac:dyDescent="0.2">
      <c r="D216" s="10" t="s">
        <v>780</v>
      </c>
      <c r="E216" s="135" t="s">
        <v>781</v>
      </c>
      <c r="F216" s="135">
        <v>0.35346525000000001</v>
      </c>
      <c r="G216" s="112">
        <v>100483</v>
      </c>
      <c r="H216" s="141"/>
      <c r="I216" s="112" t="s">
        <v>380</v>
      </c>
      <c r="J216" s="142" t="s">
        <v>1077</v>
      </c>
      <c r="K216" s="108"/>
      <c r="AO216" s="108">
        <v>69.629497706894981</v>
      </c>
      <c r="AP216" s="108">
        <v>1.2800601066447641</v>
      </c>
      <c r="AQ216" s="108" t="s">
        <v>178</v>
      </c>
      <c r="AR216" s="108"/>
      <c r="AS216" s="108" t="e">
        <f t="shared" si="4"/>
        <v>#N/A</v>
      </c>
    </row>
    <row r="217" spans="4:45" x14ac:dyDescent="0.2">
      <c r="D217" s="10" t="s">
        <v>782</v>
      </c>
      <c r="E217" s="135" t="s">
        <v>783</v>
      </c>
      <c r="F217" s="135">
        <v>0.33649784999999999</v>
      </c>
      <c r="G217" s="112">
        <v>100901</v>
      </c>
      <c r="H217" s="141"/>
      <c r="I217" s="112" t="s">
        <v>380</v>
      </c>
      <c r="J217" s="142" t="s">
        <v>1114</v>
      </c>
      <c r="K217" s="108"/>
      <c r="AO217" s="108">
        <v>773.64926932565288</v>
      </c>
      <c r="AP217" s="108">
        <v>17.663642080833736</v>
      </c>
      <c r="AQ217" s="108" t="s">
        <v>178</v>
      </c>
      <c r="AR217" s="108"/>
      <c r="AS217" s="108" t="e">
        <f t="shared" si="4"/>
        <v>#N/A</v>
      </c>
    </row>
    <row r="218" spans="4:45" x14ac:dyDescent="0.2">
      <c r="D218" s="10" t="s">
        <v>784</v>
      </c>
      <c r="E218" s="135" t="s">
        <v>785</v>
      </c>
      <c r="F218" s="135">
        <v>-3.8652800000000001E-2</v>
      </c>
      <c r="G218" s="112">
        <v>101758</v>
      </c>
      <c r="H218" s="141"/>
      <c r="I218" s="112" t="s">
        <v>380</v>
      </c>
      <c r="J218" s="142" t="s">
        <v>1116</v>
      </c>
      <c r="K218" s="108"/>
      <c r="AO218" s="108">
        <v>1502.633590381</v>
      </c>
      <c r="AP218" s="108">
        <v>33.416408205093774</v>
      </c>
      <c r="AQ218" s="108" t="s">
        <v>222</v>
      </c>
      <c r="AR218" s="108"/>
      <c r="AS218" s="108" t="e">
        <f t="shared" si="4"/>
        <v>#N/A</v>
      </c>
    </row>
    <row r="219" spans="4:45" x14ac:dyDescent="0.2">
      <c r="D219" s="10" t="s">
        <v>786</v>
      </c>
      <c r="E219" s="135" t="s">
        <v>787</v>
      </c>
      <c r="F219" s="135">
        <v>-0.90348329999999999</v>
      </c>
      <c r="G219" s="112">
        <v>102927</v>
      </c>
      <c r="H219" s="141"/>
      <c r="I219" s="112" t="s">
        <v>380</v>
      </c>
      <c r="J219" s="142" t="s">
        <v>249</v>
      </c>
      <c r="K219" s="108"/>
      <c r="AO219" s="108">
        <v>314.1934703876347</v>
      </c>
      <c r="AP219" s="108">
        <v>5.3102800110980137</v>
      </c>
      <c r="AQ219" s="108" t="s">
        <v>113</v>
      </c>
      <c r="AR219" s="108"/>
      <c r="AS219" s="108" t="e">
        <f t="shared" si="4"/>
        <v>#N/A</v>
      </c>
    </row>
    <row r="220" spans="4:45" x14ac:dyDescent="0.2">
      <c r="D220" s="10" t="s">
        <v>788</v>
      </c>
      <c r="E220" s="135" t="s">
        <v>789</v>
      </c>
      <c r="F220" s="135">
        <v>-8.8271299999999997E-2</v>
      </c>
      <c r="G220" s="112">
        <v>103131</v>
      </c>
      <c r="H220" s="141"/>
      <c r="I220" s="112" t="s">
        <v>380</v>
      </c>
      <c r="J220" s="142" t="s">
        <v>1077</v>
      </c>
      <c r="K220" s="108"/>
      <c r="AO220" s="108">
        <v>40.399999995999998</v>
      </c>
      <c r="AP220" s="108">
        <v>0.74270862215637201</v>
      </c>
      <c r="AQ220" s="108" t="s">
        <v>169</v>
      </c>
      <c r="AR220" s="108"/>
      <c r="AS220" s="108" t="e">
        <f t="shared" si="4"/>
        <v>#N/A</v>
      </c>
    </row>
    <row r="221" spans="4:45" x14ac:dyDescent="0.2">
      <c r="D221" s="10" t="s">
        <v>790</v>
      </c>
      <c r="E221" s="135" t="s">
        <v>791</v>
      </c>
      <c r="F221" s="135">
        <v>0.84754691999999998</v>
      </c>
      <c r="G221" s="112">
        <v>101520</v>
      </c>
      <c r="H221" s="141"/>
      <c r="I221" s="112" t="s">
        <v>380</v>
      </c>
      <c r="J221" s="142" t="s">
        <v>1077</v>
      </c>
      <c r="K221" s="108"/>
      <c r="AO221" s="108">
        <v>220.21424658434248</v>
      </c>
      <c r="AP221" s="108">
        <v>4.048391576139954</v>
      </c>
      <c r="AQ221" s="108" t="s">
        <v>72</v>
      </c>
      <c r="AR221" s="108"/>
      <c r="AS221" s="108" t="e">
        <f t="shared" si="4"/>
        <v>#N/A</v>
      </c>
    </row>
    <row r="222" spans="4:45" x14ac:dyDescent="0.2">
      <c r="D222" s="10" t="s">
        <v>792</v>
      </c>
      <c r="E222" s="135" t="s">
        <v>793</v>
      </c>
      <c r="F222" s="135">
        <v>0.50857775000000005</v>
      </c>
      <c r="G222" s="112">
        <v>101792</v>
      </c>
      <c r="H222" s="141"/>
      <c r="I222" s="112" t="s">
        <v>380</v>
      </c>
      <c r="J222" s="142" t="s">
        <v>249</v>
      </c>
      <c r="K222" s="108"/>
      <c r="AO222" s="108">
        <v>24.802193858826485</v>
      </c>
      <c r="AP222" s="108">
        <v>0.40448106739230477</v>
      </c>
      <c r="AQ222" s="108" t="s">
        <v>72</v>
      </c>
      <c r="AR222" s="108"/>
      <c r="AS222" s="108" t="e">
        <f t="shared" si="4"/>
        <v>#N/A</v>
      </c>
    </row>
    <row r="223" spans="4:45" x14ac:dyDescent="0.2">
      <c r="D223" s="10" t="s">
        <v>794</v>
      </c>
      <c r="E223" s="135" t="s">
        <v>795</v>
      </c>
      <c r="F223" s="135">
        <v>-1.6587346999999999</v>
      </c>
      <c r="G223" s="112">
        <v>100282</v>
      </c>
      <c r="H223" s="141"/>
      <c r="I223" s="112" t="s">
        <v>380</v>
      </c>
      <c r="J223" s="142" t="s">
        <v>1077</v>
      </c>
      <c r="K223" s="108"/>
      <c r="AO223" s="108">
        <v>1106.080000032</v>
      </c>
      <c r="AP223" s="108">
        <v>18.694196628589069</v>
      </c>
      <c r="AQ223" s="108" t="s">
        <v>297</v>
      </c>
      <c r="AR223" s="108"/>
      <c r="AS223" s="108" t="e">
        <f t="shared" si="4"/>
        <v>#N/A</v>
      </c>
    </row>
    <row r="224" spans="4:45" x14ac:dyDescent="0.2">
      <c r="D224" s="10" t="s">
        <v>796</v>
      </c>
      <c r="E224" s="135" t="s">
        <v>797</v>
      </c>
      <c r="F224" s="135">
        <v>-1.25096494</v>
      </c>
      <c r="G224" s="112">
        <v>102288</v>
      </c>
      <c r="H224" s="141"/>
      <c r="I224" s="112" t="s">
        <v>380</v>
      </c>
      <c r="J224" s="142" t="s">
        <v>1077</v>
      </c>
      <c r="K224" s="108"/>
      <c r="AO224" s="108">
        <v>272.46360731593609</v>
      </c>
      <c r="AP224" s="108">
        <v>4.6049908226813869</v>
      </c>
      <c r="AQ224" s="108" t="s">
        <v>286</v>
      </c>
      <c r="AR224" s="108"/>
      <c r="AS224" s="108" t="e">
        <f t="shared" si="4"/>
        <v>#N/A</v>
      </c>
    </row>
    <row r="225" spans="4:45" x14ac:dyDescent="0.2">
      <c r="D225" s="10" t="s">
        <v>798</v>
      </c>
      <c r="E225" s="135" t="s">
        <v>799</v>
      </c>
      <c r="F225" s="135">
        <v>0.19368131</v>
      </c>
      <c r="G225" s="112">
        <v>103200</v>
      </c>
      <c r="H225" s="141"/>
      <c r="I225" s="112" t="s">
        <v>380</v>
      </c>
      <c r="J225" s="142" t="s">
        <v>1118</v>
      </c>
      <c r="K225" s="108"/>
      <c r="AO225" s="108">
        <v>205.81077621570776</v>
      </c>
      <c r="AP225" s="108">
        <v>3.3564193118723997</v>
      </c>
      <c r="AQ225" s="108" t="s">
        <v>178</v>
      </c>
      <c r="AR225" s="108"/>
      <c r="AS225" s="108" t="e">
        <f t="shared" si="4"/>
        <v>#N/A</v>
      </c>
    </row>
    <row r="226" spans="4:45" x14ac:dyDescent="0.2">
      <c r="D226" s="10" t="s">
        <v>800</v>
      </c>
      <c r="E226" s="135" t="s">
        <v>801</v>
      </c>
      <c r="F226" s="135">
        <v>0.72871945000000005</v>
      </c>
      <c r="G226" s="112">
        <v>100603</v>
      </c>
      <c r="H226" s="141"/>
      <c r="I226" s="112" t="s">
        <v>380</v>
      </c>
      <c r="J226" s="142" t="s">
        <v>1077</v>
      </c>
      <c r="K226" s="108"/>
      <c r="AO226" s="108">
        <v>1418.3552835875935</v>
      </c>
      <c r="AP226" s="108">
        <v>23.972056776921725</v>
      </c>
      <c r="AQ226" s="108" t="s">
        <v>72</v>
      </c>
      <c r="AR226" s="108"/>
      <c r="AS226" s="108" t="e">
        <f t="shared" si="4"/>
        <v>#N/A</v>
      </c>
    </row>
    <row r="227" spans="4:45" x14ac:dyDescent="0.2">
      <c r="D227" s="10" t="s">
        <v>802</v>
      </c>
      <c r="E227" s="135" t="s">
        <v>803</v>
      </c>
      <c r="F227" s="135">
        <v>-0.2425889</v>
      </c>
      <c r="G227" s="112">
        <v>101012</v>
      </c>
      <c r="H227" s="141"/>
      <c r="I227" s="112" t="s">
        <v>380</v>
      </c>
      <c r="J227" s="142" t="s">
        <v>1077</v>
      </c>
      <c r="K227" s="108"/>
      <c r="AO227" s="108">
        <v>124.13698630436986</v>
      </c>
      <c r="AP227" s="108">
        <v>2.2821190610369171</v>
      </c>
      <c r="AQ227" s="108" t="s">
        <v>169</v>
      </c>
      <c r="AR227" s="108"/>
      <c r="AS227" s="108" t="e">
        <f t="shared" si="4"/>
        <v>#N/A</v>
      </c>
    </row>
    <row r="228" spans="4:45" x14ac:dyDescent="0.2">
      <c r="D228" s="10" t="s">
        <v>804</v>
      </c>
      <c r="E228" s="135" t="s">
        <v>805</v>
      </c>
      <c r="F228" s="135">
        <v>-0.49910349999999998</v>
      </c>
      <c r="G228" s="112">
        <v>101767</v>
      </c>
      <c r="H228" s="141"/>
      <c r="I228" s="112" t="s">
        <v>380</v>
      </c>
      <c r="J228" s="142" t="s">
        <v>1077</v>
      </c>
      <c r="K228" s="108"/>
      <c r="AO228" s="108">
        <v>1197.2971699499999</v>
      </c>
      <c r="AP228" s="108">
        <v>20.235885937048831</v>
      </c>
      <c r="AQ228" s="108" t="s">
        <v>163</v>
      </c>
      <c r="AR228" s="108"/>
      <c r="AS228" s="108" t="e">
        <f t="shared" si="4"/>
        <v>#N/A</v>
      </c>
    </row>
    <row r="229" spans="4:45" x14ac:dyDescent="0.2">
      <c r="D229" s="10" t="s">
        <v>806</v>
      </c>
      <c r="E229" s="135" t="s">
        <v>807</v>
      </c>
      <c r="F229" s="135">
        <v>-0.37342550000000002</v>
      </c>
      <c r="G229" s="112">
        <v>103135</v>
      </c>
      <c r="H229" s="141"/>
      <c r="I229" s="112" t="s">
        <v>380</v>
      </c>
      <c r="J229" s="142" t="s">
        <v>249</v>
      </c>
      <c r="K229" s="108"/>
      <c r="AO229" s="108">
        <v>47.730000005999997</v>
      </c>
      <c r="AP229" s="108">
        <v>0.80669933926018633</v>
      </c>
      <c r="AQ229" s="108" t="s">
        <v>169</v>
      </c>
      <c r="AR229" s="108"/>
      <c r="AS229" s="108" t="e">
        <f t="shared" si="4"/>
        <v>#N/A</v>
      </c>
    </row>
    <row r="230" spans="4:45" x14ac:dyDescent="0.2">
      <c r="D230" s="10" t="s">
        <v>808</v>
      </c>
      <c r="E230" s="135" t="s">
        <v>809</v>
      </c>
      <c r="F230" s="135">
        <v>0.69107032999999995</v>
      </c>
      <c r="G230" s="112">
        <v>102385</v>
      </c>
      <c r="H230" s="141"/>
      <c r="I230" s="112" t="s">
        <v>380</v>
      </c>
      <c r="J230" s="142" t="s">
        <v>1077</v>
      </c>
      <c r="K230" s="108"/>
      <c r="AO230" s="108">
        <v>899.57492070830597</v>
      </c>
      <c r="AP230" s="108">
        <v>16.004201132669536</v>
      </c>
      <c r="AQ230" s="108" t="s">
        <v>72</v>
      </c>
      <c r="AR230" s="108"/>
      <c r="AS230" s="108" t="e">
        <f t="shared" si="4"/>
        <v>#N/A</v>
      </c>
    </row>
    <row r="231" spans="4:45" x14ac:dyDescent="0.2">
      <c r="D231" s="10" t="s">
        <v>810</v>
      </c>
      <c r="E231" s="135" t="s">
        <v>811</v>
      </c>
      <c r="F231" s="135">
        <v>-9.53817E-2</v>
      </c>
      <c r="G231" s="112">
        <v>100222</v>
      </c>
      <c r="H231" s="141"/>
      <c r="I231" s="112" t="s">
        <v>380</v>
      </c>
      <c r="J231" s="142" t="s">
        <v>1114</v>
      </c>
      <c r="K231" s="108"/>
      <c r="AO231" s="108">
        <v>1721.403221904</v>
      </c>
      <c r="AP231" s="108">
        <v>39.302370717689307</v>
      </c>
      <c r="AQ231" s="108" t="s">
        <v>169</v>
      </c>
      <c r="AR231" s="108"/>
      <c r="AS231" s="108" t="e">
        <f t="shared" si="4"/>
        <v>#N/A</v>
      </c>
    </row>
    <row r="232" spans="4:45" x14ac:dyDescent="0.2">
      <c r="D232" s="10" t="s">
        <v>812</v>
      </c>
      <c r="E232" s="135" t="s">
        <v>813</v>
      </c>
      <c r="F232" s="135">
        <v>0.78150794000000001</v>
      </c>
      <c r="G232" s="112">
        <v>100448</v>
      </c>
      <c r="H232" s="141"/>
      <c r="I232" s="112" t="s">
        <v>380</v>
      </c>
      <c r="J232" s="142" t="s">
        <v>1114</v>
      </c>
      <c r="K232" s="108"/>
      <c r="AO232" s="108">
        <v>1333.9053422107534</v>
      </c>
      <c r="AP232" s="108">
        <v>30.455178423499511</v>
      </c>
      <c r="AQ232" s="108" t="s">
        <v>72</v>
      </c>
      <c r="AR232" s="108"/>
      <c r="AS232" s="108" t="e">
        <f t="shared" si="4"/>
        <v>#N/A</v>
      </c>
    </row>
    <row r="233" spans="4:45" x14ac:dyDescent="0.2">
      <c r="D233" s="10" t="s">
        <v>814</v>
      </c>
      <c r="E233" s="135" t="s">
        <v>815</v>
      </c>
      <c r="F233" s="135">
        <v>0.45797585000000002</v>
      </c>
      <c r="G233" s="112">
        <v>100352</v>
      </c>
      <c r="H233" s="141"/>
      <c r="I233" s="112" t="s">
        <v>380</v>
      </c>
      <c r="J233" s="142" t="s">
        <v>1077</v>
      </c>
      <c r="K233" s="108"/>
      <c r="AO233" s="108">
        <v>1511.8541552901415</v>
      </c>
      <c r="AP233" s="108">
        <v>27.793740512081726</v>
      </c>
      <c r="AQ233" s="108" t="s">
        <v>183</v>
      </c>
      <c r="AR233" s="108"/>
      <c r="AS233" s="108" t="e">
        <f t="shared" si="4"/>
        <v>#N/A</v>
      </c>
    </row>
    <row r="234" spans="4:45" x14ac:dyDescent="0.2">
      <c r="AO234" s="108"/>
      <c r="AP234" s="108"/>
      <c r="AQ234" s="108"/>
      <c r="AR234" s="108"/>
      <c r="AS234" s="108"/>
    </row>
    <row r="235" spans="4:45" x14ac:dyDescent="0.2">
      <c r="AO235" s="108"/>
      <c r="AP235" s="108"/>
      <c r="AQ235" s="108"/>
      <c r="AR235" s="108"/>
      <c r="AS235" s="108"/>
    </row>
    <row r="236" spans="4:45" x14ac:dyDescent="0.2">
      <c r="AO236" s="108"/>
      <c r="AP236" s="108"/>
      <c r="AQ236" s="108" t="s">
        <v>816</v>
      </c>
      <c r="AR236" s="108"/>
      <c r="AS236" s="108"/>
    </row>
    <row r="237" spans="4:45" x14ac:dyDescent="0.2">
      <c r="AO237" s="108"/>
      <c r="AP237" s="108"/>
      <c r="AQ237" s="108">
        <v>102684</v>
      </c>
      <c r="AR237" s="108" t="s">
        <v>817</v>
      </c>
      <c r="AS237" s="108" t="s">
        <v>818</v>
      </c>
    </row>
    <row r="238" spans="4:45" x14ac:dyDescent="0.2">
      <c r="AO238" s="108"/>
      <c r="AP238" s="108"/>
      <c r="AQ238" s="108">
        <v>101640</v>
      </c>
      <c r="AR238" s="108" t="s">
        <v>819</v>
      </c>
      <c r="AS238" s="108" t="s">
        <v>820</v>
      </c>
    </row>
    <row r="239" spans="4:45" x14ac:dyDescent="0.2">
      <c r="AO239" s="108"/>
      <c r="AP239" s="108"/>
      <c r="AQ239" s="108" t="s">
        <v>821</v>
      </c>
      <c r="AR239" s="108" t="s">
        <v>822</v>
      </c>
      <c r="AS239" s="108" t="s">
        <v>820</v>
      </c>
    </row>
    <row r="240" spans="4:45" x14ac:dyDescent="0.2">
      <c r="AO240" s="108"/>
      <c r="AP240" s="108"/>
      <c r="AQ240" s="108">
        <v>100995</v>
      </c>
      <c r="AR240" s="108" t="s">
        <v>823</v>
      </c>
      <c r="AS240" s="108" t="s">
        <v>824</v>
      </c>
    </row>
    <row r="241" spans="41:45" x14ac:dyDescent="0.2">
      <c r="AO241" s="108"/>
      <c r="AP241" s="108"/>
      <c r="AQ241" s="108">
        <v>100377</v>
      </c>
      <c r="AR241" s="108" t="s">
        <v>825</v>
      </c>
      <c r="AS241" s="108" t="s">
        <v>820</v>
      </c>
    </row>
    <row r="242" spans="41:45" x14ac:dyDescent="0.2">
      <c r="AO242" s="108"/>
      <c r="AP242" s="108"/>
      <c r="AQ242" s="108" t="s">
        <v>826</v>
      </c>
      <c r="AR242" s="108" t="s">
        <v>827</v>
      </c>
      <c r="AS242" s="108" t="s">
        <v>820</v>
      </c>
    </row>
    <row r="243" spans="41:45" x14ac:dyDescent="0.2">
      <c r="AO243" s="108"/>
      <c r="AP243" s="108"/>
      <c r="AQ243" s="108">
        <v>108157</v>
      </c>
      <c r="AR243" s="108" t="s">
        <v>828</v>
      </c>
      <c r="AS243" s="108" t="s">
        <v>829</v>
      </c>
    </row>
    <row r="244" spans="41:45" x14ac:dyDescent="0.2">
      <c r="AO244" s="108"/>
      <c r="AP244" s="108"/>
      <c r="AQ244" s="108">
        <v>102526</v>
      </c>
      <c r="AR244" s="108" t="s">
        <v>830</v>
      </c>
      <c r="AS244" s="108" t="s">
        <v>820</v>
      </c>
    </row>
    <row r="245" spans="41:45" x14ac:dyDescent="0.2">
      <c r="AO245" s="108"/>
      <c r="AP245" s="108"/>
      <c r="AQ245" s="108" t="s">
        <v>831</v>
      </c>
      <c r="AR245" s="108" t="s">
        <v>832</v>
      </c>
      <c r="AS245" s="108" t="s">
        <v>820</v>
      </c>
    </row>
    <row r="246" spans="41:45" x14ac:dyDescent="0.2">
      <c r="AO246" s="108"/>
      <c r="AP246" s="108"/>
      <c r="AQ246" s="108" t="s">
        <v>833</v>
      </c>
      <c r="AR246" s="108" t="s">
        <v>834</v>
      </c>
      <c r="AS246" s="108" t="s">
        <v>820</v>
      </c>
    </row>
    <row r="247" spans="41:45" x14ac:dyDescent="0.2">
      <c r="AO247" s="108"/>
      <c r="AP247" s="108"/>
      <c r="AQ247" s="108" t="s">
        <v>835</v>
      </c>
      <c r="AR247" s="108" t="s">
        <v>836</v>
      </c>
      <c r="AS247" s="108" t="s">
        <v>820</v>
      </c>
    </row>
    <row r="248" spans="41:45" x14ac:dyDescent="0.2">
      <c r="AQ248" s="98">
        <v>111156</v>
      </c>
      <c r="AR248" s="98" t="s">
        <v>837</v>
      </c>
      <c r="AS248" s="98" t="s">
        <v>838</v>
      </c>
    </row>
  </sheetData>
  <protectedRanges>
    <protectedRange sqref="J11 G11:H11 B234:J434 B11:F233 I12:J233" name="Range3"/>
  </protectedRanges>
  <autoFilter ref="B11:AP233" xr:uid="{00000000-0009-0000-0000-000002000000}"/>
  <pageMargins left="0.7" right="0.7" top="0.75" bottom="0.75" header="0.3" footer="0.3"/>
  <pageSetup paperSize="8" scal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5" zoomScale="70" zoomScaleNormal="70" workbookViewId="0">
      <pane xSplit="4" ySplit="7" topLeftCell="O24" activePane="bottomRight" state="frozen"/>
      <selection activeCell="A5" sqref="A5"/>
      <selection pane="topRight" activeCell="E5" sqref="E5"/>
      <selection pane="bottomLeft" activeCell="A12" sqref="A12"/>
      <selection pane="bottomRight" activeCell="O32" sqref="O32"/>
    </sheetView>
  </sheetViews>
  <sheetFormatPr defaultRowHeight="14.25" x14ac:dyDescent="0.2"/>
  <cols>
    <col min="1" max="1" width="3.25" customWidth="1"/>
    <col min="2" max="2" width="21.875" customWidth="1"/>
    <col min="3" max="3" width="3.5" customWidth="1"/>
    <col min="4" max="4" width="19.875" customWidth="1"/>
    <col min="5" max="5" width="16.625" style="133" customWidth="1"/>
    <col min="6" max="6" width="16.625" style="138" customWidth="1"/>
    <col min="7" max="7" width="15.25" customWidth="1"/>
    <col min="8" max="8" width="3.5" customWidth="1"/>
    <col min="9" max="10" width="16.75" customWidth="1"/>
    <col min="11" max="11" width="12.25" style="127" customWidth="1"/>
    <col min="12" max="12" width="15.5" customWidth="1"/>
    <col min="13" max="13" width="9.75" customWidth="1"/>
    <col min="14" max="14" width="28.25" bestFit="1" customWidth="1"/>
    <col min="15" max="15" width="11.75" customWidth="1"/>
    <col min="16" max="16" width="13" bestFit="1" customWidth="1"/>
    <col min="17" max="17" width="16.125" customWidth="1"/>
    <col min="18" max="18" width="3.5" customWidth="1"/>
    <col min="19" max="19" width="38.25" customWidth="1"/>
    <col min="20" max="20" width="19.375" bestFit="1" customWidth="1"/>
    <col min="21" max="21" width="19.375" customWidth="1"/>
    <col min="22" max="22" width="3.5" customWidth="1"/>
    <col min="23" max="23" width="11.375" customWidth="1"/>
    <col min="24" max="24" width="12.625" customWidth="1"/>
    <col min="25" max="25" width="12" customWidth="1"/>
    <col min="26" max="26" width="16.125" bestFit="1" customWidth="1"/>
    <col min="27" max="27" width="3.5" customWidth="1"/>
    <col min="28" max="29" width="15.25" style="52" customWidth="1"/>
    <col min="30" max="30" width="3.5" customWidth="1"/>
    <col min="31" max="31" width="21.625" style="1" customWidth="1"/>
    <col min="32" max="32" width="3.5" customWidth="1"/>
    <col min="33" max="33" width="20.625" bestFit="1" customWidth="1"/>
    <col min="34" max="35" width="11.875" customWidth="1"/>
    <col min="36" max="36" width="14" bestFit="1" customWidth="1"/>
    <col min="37" max="40" width="11.875" customWidth="1"/>
    <col min="41" max="41" width="3.5" customWidth="1"/>
    <col min="42" max="42" width="10.875" customWidth="1"/>
    <col min="44" max="44" width="10.875" customWidth="1"/>
    <col min="55" max="55" width="12.375" customWidth="1"/>
    <col min="56" max="56" width="9.875" customWidth="1"/>
    <col min="57" max="57" width="10.875" customWidth="1"/>
    <col min="93" max="93" width="3.5" customWidth="1"/>
    <col min="104" max="104" width="4.375" customWidth="1"/>
    <col min="115" max="115" width="3.75" customWidth="1"/>
  </cols>
  <sheetData>
    <row r="1" spans="2:136" ht="43.9" customHeight="1" x14ac:dyDescent="0.2">
      <c r="B1" s="8" t="s">
        <v>839</v>
      </c>
      <c r="C1" s="8"/>
      <c r="D1" s="8"/>
      <c r="E1" s="131"/>
      <c r="F1" s="136"/>
      <c r="G1" s="8"/>
      <c r="H1" s="8"/>
      <c r="I1" s="8"/>
      <c r="J1" s="8"/>
      <c r="K1" s="125"/>
      <c r="L1" s="8"/>
      <c r="M1" s="8"/>
      <c r="N1" s="8"/>
      <c r="O1" s="8"/>
      <c r="P1" s="8"/>
      <c r="Q1" s="8"/>
      <c r="R1" s="8"/>
      <c r="S1" s="8"/>
      <c r="T1" s="8"/>
      <c r="U1" s="8"/>
      <c r="V1" s="8"/>
      <c r="W1" s="8"/>
      <c r="X1" s="8"/>
      <c r="Y1" s="8"/>
      <c r="Z1" s="8"/>
      <c r="AA1" s="8"/>
      <c r="AB1" s="116"/>
      <c r="AC1" s="116"/>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1" customFormat="1" ht="25.5" customHeight="1" thickBot="1" x14ac:dyDescent="0.25">
      <c r="B2" s="166" t="s">
        <v>840</v>
      </c>
      <c r="C2" s="166"/>
      <c r="D2" s="166"/>
      <c r="E2" s="166"/>
      <c r="F2" s="166"/>
      <c r="G2" s="166"/>
      <c r="H2" s="166"/>
      <c r="I2" s="166"/>
      <c r="J2" s="166"/>
      <c r="K2" s="166"/>
      <c r="L2" s="166"/>
      <c r="M2" s="166"/>
      <c r="N2" s="166"/>
      <c r="O2" s="166"/>
      <c r="P2" s="166"/>
      <c r="Q2" s="166"/>
      <c r="R2" s="166"/>
      <c r="S2" s="166"/>
      <c r="T2" s="166"/>
      <c r="U2" s="80"/>
      <c r="V2" s="80"/>
      <c r="W2" s="80"/>
      <c r="X2" s="80"/>
      <c r="Y2" s="80"/>
      <c r="Z2" s="80"/>
      <c r="AA2" s="80"/>
      <c r="AB2" s="117"/>
      <c r="AC2" s="117"/>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row>
    <row r="3" spans="2:136" ht="85.15" customHeight="1" x14ac:dyDescent="0.2">
      <c r="B3" s="11" t="s">
        <v>21</v>
      </c>
      <c r="D3" s="67"/>
      <c r="E3" s="132"/>
      <c r="F3" s="137"/>
      <c r="G3" s="68"/>
      <c r="H3" s="68"/>
      <c r="I3" s="68"/>
      <c r="J3" s="68"/>
      <c r="K3" s="126"/>
      <c r="L3" s="68"/>
      <c r="M3" s="68"/>
      <c r="N3" s="68"/>
      <c r="O3" s="68"/>
      <c r="P3" s="68"/>
      <c r="Q3" s="68"/>
      <c r="R3" s="68"/>
      <c r="S3" s="89"/>
      <c r="T3" s="68"/>
      <c r="U3" s="68"/>
      <c r="V3" s="68"/>
      <c r="W3" s="68"/>
      <c r="X3" s="68"/>
      <c r="Y3" s="68"/>
      <c r="Z3" s="68"/>
      <c r="AA3" s="68"/>
      <c r="AB3" s="107"/>
      <c r="AC3" s="107"/>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row>
    <row r="4" spans="2:136" ht="21.6" customHeight="1" thickBot="1" x14ac:dyDescent="0.25">
      <c r="AE4"/>
    </row>
    <row r="5" spans="2:136" ht="69.599999999999994" customHeight="1" thickBot="1" x14ac:dyDescent="0.25">
      <c r="D5" s="164" t="s">
        <v>22</v>
      </c>
      <c r="E5" s="165"/>
      <c r="F5" s="165"/>
      <c r="G5" s="167"/>
      <c r="I5" s="164" t="s">
        <v>841</v>
      </c>
      <c r="J5" s="165"/>
      <c r="K5" s="165"/>
      <c r="L5" s="165"/>
      <c r="M5" s="165"/>
      <c r="N5" s="165"/>
      <c r="O5" s="165"/>
      <c r="P5" s="165"/>
      <c r="Q5" s="167"/>
      <c r="S5" s="168" t="s">
        <v>842</v>
      </c>
      <c r="T5" s="169"/>
      <c r="U5" s="170"/>
      <c r="W5" s="164" t="s">
        <v>843</v>
      </c>
      <c r="X5" s="165"/>
      <c r="Y5" s="165"/>
      <c r="Z5" s="167"/>
      <c r="AB5" s="164" t="s">
        <v>844</v>
      </c>
      <c r="AC5" s="165"/>
      <c r="AE5" s="7" t="s">
        <v>845</v>
      </c>
      <c r="AG5" s="164" t="s">
        <v>846</v>
      </c>
      <c r="AH5" s="165"/>
      <c r="AI5" s="165"/>
      <c r="AJ5" s="165"/>
      <c r="AK5" s="165"/>
      <c r="AL5" s="165"/>
      <c r="AM5" s="165"/>
      <c r="AN5" s="165"/>
      <c r="AP5" s="171" t="s">
        <v>847</v>
      </c>
      <c r="AQ5" s="171"/>
      <c r="AR5" s="171"/>
      <c r="AS5" s="171"/>
      <c r="AT5" s="171"/>
      <c r="AU5" s="171"/>
      <c r="AV5" s="171"/>
      <c r="AW5" s="171"/>
      <c r="AX5" s="171"/>
      <c r="AY5" s="171"/>
      <c r="AZ5" s="171"/>
      <c r="BA5" s="171"/>
      <c r="BC5" s="171" t="s">
        <v>848</v>
      </c>
      <c r="BD5" s="171"/>
      <c r="BE5" s="171"/>
      <c r="BF5" s="171"/>
      <c r="BG5" s="171"/>
      <c r="BH5" s="171"/>
      <c r="BI5" s="171"/>
      <c r="BJ5" s="171"/>
      <c r="BK5" s="171"/>
      <c r="BL5" s="171"/>
      <c r="BM5" s="171"/>
      <c r="BN5" s="171"/>
      <c r="BP5" s="171" t="s">
        <v>849</v>
      </c>
      <c r="BQ5" s="171"/>
      <c r="BR5" s="171"/>
      <c r="BS5" s="171"/>
      <c r="BT5" s="171"/>
      <c r="BU5" s="171"/>
      <c r="BV5" s="171"/>
      <c r="BW5" s="171"/>
      <c r="BX5" s="171"/>
      <c r="BY5" s="171"/>
      <c r="BZ5" s="171"/>
      <c r="CA5" s="171"/>
      <c r="CC5" s="171" t="s">
        <v>850</v>
      </c>
      <c r="CD5" s="171"/>
      <c r="CE5" s="171"/>
      <c r="CF5" s="171"/>
      <c r="CG5" s="171"/>
      <c r="CH5" s="171"/>
      <c r="CI5" s="171"/>
      <c r="CJ5" s="171"/>
      <c r="CK5" s="171"/>
      <c r="CL5" s="171"/>
      <c r="CM5" s="171"/>
      <c r="CN5" s="171"/>
      <c r="CP5" s="172" t="s">
        <v>851</v>
      </c>
      <c r="CQ5" s="173"/>
      <c r="CR5" s="173"/>
      <c r="CS5" s="173"/>
      <c r="CT5" s="173"/>
      <c r="CU5" s="173"/>
      <c r="CV5" s="173"/>
      <c r="CW5" s="173"/>
      <c r="CX5" s="173"/>
      <c r="CY5" s="174"/>
      <c r="DA5" s="171" t="s">
        <v>852</v>
      </c>
      <c r="DB5" s="171"/>
      <c r="DC5" s="171"/>
      <c r="DD5" s="171"/>
      <c r="DE5" s="171"/>
      <c r="DF5" s="171"/>
      <c r="DG5" s="171"/>
      <c r="DH5" s="171"/>
      <c r="DI5" s="171"/>
      <c r="DJ5" s="171"/>
      <c r="DL5" s="171" t="s">
        <v>853</v>
      </c>
      <c r="DM5" s="171"/>
      <c r="DN5" s="171"/>
      <c r="DO5" s="171"/>
      <c r="DP5" s="171"/>
      <c r="DQ5" s="171"/>
      <c r="DR5" s="171"/>
      <c r="DS5" s="171"/>
      <c r="DT5" s="171"/>
      <c r="DU5" s="171"/>
      <c r="DW5" s="171" t="s">
        <v>854</v>
      </c>
      <c r="DX5" s="171"/>
      <c r="DY5" s="171"/>
      <c r="DZ5" s="171"/>
      <c r="EA5" s="171"/>
      <c r="EB5" s="171"/>
      <c r="EC5" s="171"/>
      <c r="ED5" s="171"/>
      <c r="EE5" s="171"/>
      <c r="EF5" s="171"/>
    </row>
    <row r="6" spans="2:136" ht="22.15" customHeight="1" thickBot="1" x14ac:dyDescent="0.25">
      <c r="B6" s="11" t="s">
        <v>27</v>
      </c>
      <c r="D6" s="11">
        <v>1</v>
      </c>
      <c r="E6" s="122">
        <v>2</v>
      </c>
      <c r="F6" s="122">
        <v>3</v>
      </c>
      <c r="G6" s="11">
        <v>4</v>
      </c>
      <c r="I6" s="11">
        <v>1</v>
      </c>
      <c r="J6" s="11">
        <v>2</v>
      </c>
      <c r="K6" s="143">
        <v>3</v>
      </c>
      <c r="L6" s="11">
        <v>4</v>
      </c>
      <c r="M6" s="11">
        <v>5</v>
      </c>
      <c r="N6" s="11">
        <v>6</v>
      </c>
      <c r="O6" s="11">
        <v>7</v>
      </c>
      <c r="P6" s="11">
        <v>8</v>
      </c>
      <c r="Q6" s="11">
        <v>9</v>
      </c>
      <c r="S6" s="90">
        <v>1</v>
      </c>
      <c r="T6" s="11">
        <v>2</v>
      </c>
      <c r="U6" s="11">
        <v>3</v>
      </c>
      <c r="W6" s="11">
        <v>1</v>
      </c>
      <c r="X6" s="11">
        <v>2</v>
      </c>
      <c r="Y6" s="11">
        <v>3</v>
      </c>
      <c r="Z6" s="11">
        <v>4</v>
      </c>
      <c r="AB6" s="65">
        <v>1</v>
      </c>
      <c r="AC6" s="66">
        <v>2</v>
      </c>
      <c r="AE6" s="11">
        <v>1</v>
      </c>
      <c r="AG6" s="11">
        <v>1</v>
      </c>
      <c r="AH6" s="11">
        <v>2</v>
      </c>
      <c r="AI6" s="11">
        <v>3</v>
      </c>
      <c r="AJ6" s="11">
        <v>4</v>
      </c>
      <c r="AK6" s="11">
        <v>5</v>
      </c>
      <c r="AL6" s="11">
        <v>6</v>
      </c>
      <c r="AM6" s="11">
        <v>7</v>
      </c>
      <c r="AN6" s="11">
        <v>8</v>
      </c>
      <c r="AP6" s="74">
        <v>1</v>
      </c>
      <c r="AQ6" s="74">
        <v>2</v>
      </c>
      <c r="AR6" s="74">
        <v>3</v>
      </c>
      <c r="AS6" s="74">
        <v>4</v>
      </c>
      <c r="AT6" s="74">
        <v>5</v>
      </c>
      <c r="AU6" s="74">
        <v>6</v>
      </c>
      <c r="AV6" s="74">
        <v>7</v>
      </c>
      <c r="AW6" s="74">
        <v>8</v>
      </c>
      <c r="AX6" s="74">
        <v>9</v>
      </c>
      <c r="AY6" s="74">
        <v>10</v>
      </c>
      <c r="AZ6" s="74">
        <v>11</v>
      </c>
      <c r="BA6" s="74">
        <v>12</v>
      </c>
      <c r="BC6" s="74">
        <v>1</v>
      </c>
      <c r="BD6" s="74">
        <v>2</v>
      </c>
      <c r="BE6" s="74">
        <v>3</v>
      </c>
      <c r="BF6" s="74">
        <v>4</v>
      </c>
      <c r="BG6" s="74">
        <v>5</v>
      </c>
      <c r="BH6" s="74">
        <v>6</v>
      </c>
      <c r="BI6" s="74">
        <v>7</v>
      </c>
      <c r="BJ6" s="74">
        <v>8</v>
      </c>
      <c r="BK6" s="74">
        <v>9</v>
      </c>
      <c r="BL6" s="74">
        <v>10</v>
      </c>
      <c r="BM6" s="74">
        <v>11</v>
      </c>
      <c r="BN6" s="74">
        <v>12</v>
      </c>
      <c r="BP6" s="74">
        <v>1</v>
      </c>
      <c r="BQ6" s="74">
        <v>2</v>
      </c>
      <c r="BR6" s="74">
        <v>3</v>
      </c>
      <c r="BS6" s="74">
        <v>4</v>
      </c>
      <c r="BT6" s="74">
        <v>5</v>
      </c>
      <c r="BU6" s="74">
        <v>6</v>
      </c>
      <c r="BV6" s="74">
        <v>7</v>
      </c>
      <c r="BW6" s="74">
        <v>8</v>
      </c>
      <c r="BX6" s="74">
        <v>9</v>
      </c>
      <c r="BY6" s="74">
        <v>10</v>
      </c>
      <c r="BZ6" s="74">
        <v>11</v>
      </c>
      <c r="CA6" s="74">
        <v>12</v>
      </c>
      <c r="CC6" s="74">
        <v>1</v>
      </c>
      <c r="CD6" s="74">
        <v>2</v>
      </c>
      <c r="CE6" s="74">
        <v>3</v>
      </c>
      <c r="CF6" s="74">
        <v>4</v>
      </c>
      <c r="CG6" s="74">
        <v>5</v>
      </c>
      <c r="CH6" s="74">
        <v>6</v>
      </c>
      <c r="CI6" s="74">
        <v>7</v>
      </c>
      <c r="CJ6" s="74">
        <v>8</v>
      </c>
      <c r="CK6" s="74">
        <v>9</v>
      </c>
      <c r="CL6" s="74">
        <v>10</v>
      </c>
      <c r="CM6" s="74">
        <v>11</v>
      </c>
      <c r="CN6" s="74">
        <v>12</v>
      </c>
      <c r="CP6" s="74">
        <v>1</v>
      </c>
      <c r="CQ6" s="74">
        <v>2</v>
      </c>
      <c r="CR6" s="74">
        <v>3</v>
      </c>
      <c r="CS6" s="74">
        <v>4</v>
      </c>
      <c r="CT6" s="74">
        <v>5</v>
      </c>
      <c r="CU6" s="74">
        <v>6</v>
      </c>
      <c r="CV6" s="74">
        <v>7</v>
      </c>
      <c r="CW6" s="74">
        <v>8</v>
      </c>
      <c r="CX6" s="74">
        <v>9</v>
      </c>
      <c r="CY6" s="74">
        <v>10</v>
      </c>
      <c r="DA6" s="74">
        <v>1</v>
      </c>
      <c r="DB6" s="74">
        <v>2</v>
      </c>
      <c r="DC6" s="74">
        <v>3</v>
      </c>
      <c r="DD6" s="74">
        <v>4</v>
      </c>
      <c r="DE6" s="74">
        <v>5</v>
      </c>
      <c r="DF6" s="74">
        <v>6</v>
      </c>
      <c r="DG6" s="74">
        <v>7</v>
      </c>
      <c r="DH6" s="74">
        <v>8</v>
      </c>
      <c r="DI6" s="74">
        <v>9</v>
      </c>
      <c r="DJ6" s="74">
        <v>10</v>
      </c>
      <c r="DL6" s="74">
        <v>1</v>
      </c>
      <c r="DM6" s="74">
        <v>2</v>
      </c>
      <c r="DN6" s="74">
        <v>3</v>
      </c>
      <c r="DO6" s="74">
        <v>4</v>
      </c>
      <c r="DP6" s="74">
        <v>5</v>
      </c>
      <c r="DQ6" s="74">
        <v>6</v>
      </c>
      <c r="DR6" s="74">
        <v>7</v>
      </c>
      <c r="DS6" s="74">
        <v>8</v>
      </c>
      <c r="DT6" s="74">
        <v>9</v>
      </c>
      <c r="DU6" s="74">
        <v>10</v>
      </c>
      <c r="DW6" s="74">
        <v>1</v>
      </c>
      <c r="DX6" s="74">
        <v>2</v>
      </c>
      <c r="DY6" s="74">
        <v>3</v>
      </c>
      <c r="DZ6" s="74">
        <v>4</v>
      </c>
      <c r="EA6" s="74">
        <v>5</v>
      </c>
      <c r="EB6" s="74">
        <v>6</v>
      </c>
      <c r="EC6" s="74">
        <v>7</v>
      </c>
      <c r="ED6" s="74">
        <v>8</v>
      </c>
      <c r="EE6" s="74">
        <v>9</v>
      </c>
      <c r="EF6" s="74">
        <v>10</v>
      </c>
    </row>
    <row r="7" spans="2:136" ht="85.5" x14ac:dyDescent="0.2">
      <c r="B7" s="11" t="s">
        <v>28</v>
      </c>
      <c r="D7" s="45" t="s">
        <v>855</v>
      </c>
      <c r="E7" s="134" t="s">
        <v>856</v>
      </c>
      <c r="F7" s="139" t="s">
        <v>857</v>
      </c>
      <c r="G7" s="45" t="s">
        <v>32</v>
      </c>
      <c r="I7" s="9" t="s">
        <v>858</v>
      </c>
      <c r="J7" s="9" t="s">
        <v>859</v>
      </c>
      <c r="K7" s="128" t="s">
        <v>860</v>
      </c>
      <c r="L7" s="9" t="s">
        <v>861</v>
      </c>
      <c r="M7" s="9" t="s">
        <v>862</v>
      </c>
      <c r="N7" s="9" t="s">
        <v>863</v>
      </c>
      <c r="O7" s="9" t="s">
        <v>864</v>
      </c>
      <c r="P7" s="9" t="s">
        <v>865</v>
      </c>
      <c r="Q7" s="70" t="s">
        <v>866</v>
      </c>
      <c r="S7" s="91" t="s">
        <v>867</v>
      </c>
      <c r="T7" s="2" t="s">
        <v>868</v>
      </c>
      <c r="U7" s="2" t="s">
        <v>869</v>
      </c>
      <c r="W7" s="2" t="s">
        <v>870</v>
      </c>
      <c r="X7" s="2" t="s">
        <v>871</v>
      </c>
      <c r="Y7" s="2" t="s">
        <v>872</v>
      </c>
      <c r="Z7" s="2" t="s">
        <v>873</v>
      </c>
      <c r="AB7" s="124" t="s">
        <v>874</v>
      </c>
      <c r="AC7" s="48" t="s">
        <v>875</v>
      </c>
      <c r="AE7" s="2" t="s">
        <v>876</v>
      </c>
      <c r="AG7" s="54" t="s">
        <v>49</v>
      </c>
      <c r="AH7" s="54" t="s">
        <v>877</v>
      </c>
      <c r="AI7" s="54" t="s">
        <v>50</v>
      </c>
      <c r="AJ7" s="54" t="s">
        <v>51</v>
      </c>
      <c r="AK7" s="54" t="s">
        <v>52</v>
      </c>
      <c r="AL7" s="54" t="s">
        <v>878</v>
      </c>
      <c r="AM7" s="54" t="s">
        <v>53</v>
      </c>
      <c r="AN7" s="55" t="s">
        <v>54</v>
      </c>
      <c r="AP7" s="51" t="s">
        <v>879</v>
      </c>
      <c r="AQ7" s="51" t="s">
        <v>880</v>
      </c>
      <c r="AR7" s="51" t="s">
        <v>881</v>
      </c>
      <c r="AS7" s="51" t="s">
        <v>882</v>
      </c>
      <c r="AT7" s="51" t="s">
        <v>883</v>
      </c>
      <c r="AU7" s="51" t="s">
        <v>884</v>
      </c>
      <c r="AV7" s="51" t="s">
        <v>885</v>
      </c>
      <c r="AW7" s="51" t="s">
        <v>886</v>
      </c>
      <c r="AX7" s="51" t="s">
        <v>887</v>
      </c>
      <c r="AY7" s="51" t="s">
        <v>888</v>
      </c>
      <c r="AZ7" s="51" t="s">
        <v>889</v>
      </c>
      <c r="BA7" s="51" t="s">
        <v>890</v>
      </c>
      <c r="BC7" s="51" t="s">
        <v>879</v>
      </c>
      <c r="BD7" s="51" t="s">
        <v>880</v>
      </c>
      <c r="BE7" s="51" t="s">
        <v>881</v>
      </c>
      <c r="BF7" s="51" t="s">
        <v>882</v>
      </c>
      <c r="BG7" s="51" t="s">
        <v>883</v>
      </c>
      <c r="BH7" s="51" t="s">
        <v>884</v>
      </c>
      <c r="BI7" s="51" t="s">
        <v>885</v>
      </c>
      <c r="BJ7" s="51" t="s">
        <v>886</v>
      </c>
      <c r="BK7" s="51" t="s">
        <v>887</v>
      </c>
      <c r="BL7" s="51" t="s">
        <v>888</v>
      </c>
      <c r="BM7" s="51" t="s">
        <v>889</v>
      </c>
      <c r="BN7" s="51" t="s">
        <v>890</v>
      </c>
      <c r="BP7" s="51" t="s">
        <v>879</v>
      </c>
      <c r="BQ7" s="51" t="s">
        <v>880</v>
      </c>
      <c r="BR7" s="51" t="s">
        <v>881</v>
      </c>
      <c r="BS7" s="51" t="s">
        <v>882</v>
      </c>
      <c r="BT7" s="51" t="s">
        <v>883</v>
      </c>
      <c r="BU7" s="51" t="s">
        <v>884</v>
      </c>
      <c r="BV7" s="51" t="s">
        <v>885</v>
      </c>
      <c r="BW7" s="51" t="s">
        <v>886</v>
      </c>
      <c r="BX7" s="51" t="s">
        <v>887</v>
      </c>
      <c r="BY7" s="51" t="s">
        <v>888</v>
      </c>
      <c r="BZ7" s="51" t="s">
        <v>889</v>
      </c>
      <c r="CA7" s="51" t="s">
        <v>890</v>
      </c>
      <c r="CC7" s="51" t="s">
        <v>879</v>
      </c>
      <c r="CD7" s="51" t="s">
        <v>880</v>
      </c>
      <c r="CE7" s="51" t="s">
        <v>881</v>
      </c>
      <c r="CF7" s="51" t="s">
        <v>882</v>
      </c>
      <c r="CG7" s="51" t="s">
        <v>883</v>
      </c>
      <c r="CH7" s="51" t="s">
        <v>884</v>
      </c>
      <c r="CI7" s="51" t="s">
        <v>885</v>
      </c>
      <c r="CJ7" s="51" t="s">
        <v>886</v>
      </c>
      <c r="CK7" s="51" t="s">
        <v>887</v>
      </c>
      <c r="CL7" s="51" t="s">
        <v>888</v>
      </c>
      <c r="CM7" s="51" t="s">
        <v>889</v>
      </c>
      <c r="CN7" s="51" t="s">
        <v>890</v>
      </c>
      <c r="CP7" s="51" t="str">
        <f>'Contact information'!$C$7</f>
        <v>2023-24</v>
      </c>
      <c r="CQ7" s="51" t="s">
        <v>891</v>
      </c>
      <c r="CR7" s="51" t="s">
        <v>892</v>
      </c>
      <c r="CS7" s="51" t="s">
        <v>893</v>
      </c>
      <c r="CT7" s="51" t="s">
        <v>894</v>
      </c>
      <c r="CU7" s="51" t="s">
        <v>895</v>
      </c>
      <c r="CV7" s="51" t="s">
        <v>896</v>
      </c>
      <c r="CW7" s="51" t="s">
        <v>897</v>
      </c>
      <c r="CX7" s="51" t="s">
        <v>898</v>
      </c>
      <c r="CY7" s="51" t="s">
        <v>899</v>
      </c>
      <c r="DA7" s="51" t="str">
        <f>'Contact information'!$C$7</f>
        <v>2023-24</v>
      </c>
      <c r="DB7" s="51" t="s">
        <v>891</v>
      </c>
      <c r="DC7" s="51" t="s">
        <v>892</v>
      </c>
      <c r="DD7" s="51" t="s">
        <v>893</v>
      </c>
      <c r="DE7" s="51" t="s">
        <v>894</v>
      </c>
      <c r="DF7" s="51" t="s">
        <v>895</v>
      </c>
      <c r="DG7" s="51" t="s">
        <v>896</v>
      </c>
      <c r="DH7" s="51" t="s">
        <v>897</v>
      </c>
      <c r="DI7" s="51" t="s">
        <v>898</v>
      </c>
      <c r="DJ7" s="51" t="s">
        <v>899</v>
      </c>
      <c r="DL7" s="51" t="str">
        <f>'Contact information'!$C$7</f>
        <v>2023-24</v>
      </c>
      <c r="DM7" s="51" t="s">
        <v>891</v>
      </c>
      <c r="DN7" s="51" t="s">
        <v>892</v>
      </c>
      <c r="DO7" s="51" t="s">
        <v>893</v>
      </c>
      <c r="DP7" s="51" t="s">
        <v>894</v>
      </c>
      <c r="DQ7" s="51" t="s">
        <v>895</v>
      </c>
      <c r="DR7" s="51" t="s">
        <v>896</v>
      </c>
      <c r="DS7" s="51" t="s">
        <v>897</v>
      </c>
      <c r="DT7" s="51" t="s">
        <v>898</v>
      </c>
      <c r="DU7" s="51" t="s">
        <v>899</v>
      </c>
      <c r="DW7" s="51" t="str">
        <f>'Contact information'!$C$7</f>
        <v>2023-24</v>
      </c>
      <c r="DX7" s="51" t="s">
        <v>891</v>
      </c>
      <c r="DY7" s="51" t="s">
        <v>892</v>
      </c>
      <c r="DZ7" s="51" t="s">
        <v>893</v>
      </c>
      <c r="EA7" s="51" t="s">
        <v>894</v>
      </c>
      <c r="EB7" s="51" t="s">
        <v>895</v>
      </c>
      <c r="EC7" s="51" t="s">
        <v>896</v>
      </c>
      <c r="ED7" s="51" t="s">
        <v>897</v>
      </c>
      <c r="EE7" s="51" t="s">
        <v>898</v>
      </c>
      <c r="EF7" s="51" t="s">
        <v>899</v>
      </c>
    </row>
    <row r="8" spans="2:136" s="1" customFormat="1" ht="89.25" x14ac:dyDescent="0.2">
      <c r="B8" s="12" t="s">
        <v>55</v>
      </c>
      <c r="C8"/>
      <c r="D8" s="45" t="s">
        <v>56</v>
      </c>
      <c r="E8" s="134" t="s">
        <v>57</v>
      </c>
      <c r="F8" s="139" t="s">
        <v>58</v>
      </c>
      <c r="G8" s="45" t="s">
        <v>56</v>
      </c>
      <c r="H8"/>
      <c r="I8" s="9" t="s">
        <v>59</v>
      </c>
      <c r="J8" s="9" t="s">
        <v>900</v>
      </c>
      <c r="K8" s="129" t="s">
        <v>61</v>
      </c>
      <c r="L8" s="70" t="s">
        <v>900</v>
      </c>
      <c r="M8" s="70" t="s">
        <v>901</v>
      </c>
      <c r="N8" s="70" t="s">
        <v>902</v>
      </c>
      <c r="O8" s="70" t="s">
        <v>901</v>
      </c>
      <c r="P8" s="71" t="s">
        <v>903</v>
      </c>
      <c r="Q8" s="79" t="s">
        <v>904</v>
      </c>
      <c r="R8" s="72"/>
      <c r="S8" s="92"/>
      <c r="T8" s="70" t="s">
        <v>901</v>
      </c>
      <c r="U8" s="70" t="s">
        <v>901</v>
      </c>
      <c r="V8" s="72"/>
      <c r="W8" s="70" t="s">
        <v>901</v>
      </c>
      <c r="X8" s="70" t="s">
        <v>901</v>
      </c>
      <c r="Y8" s="70" t="s">
        <v>901</v>
      </c>
      <c r="Z8" s="70" t="s">
        <v>905</v>
      </c>
      <c r="AA8" s="72"/>
      <c r="AB8" s="69" t="s">
        <v>56</v>
      </c>
      <c r="AC8" s="69" t="s">
        <v>906</v>
      </c>
      <c r="AD8" s="72"/>
      <c r="AE8" s="73"/>
      <c r="AF8"/>
      <c r="AG8" s="61" t="s">
        <v>56</v>
      </c>
      <c r="AH8" s="61" t="s">
        <v>56</v>
      </c>
      <c r="AI8" s="61" t="s">
        <v>61</v>
      </c>
      <c r="AJ8" s="61" t="s">
        <v>56</v>
      </c>
      <c r="AK8" s="61" t="s">
        <v>56</v>
      </c>
      <c r="AL8" s="61" t="s">
        <v>56</v>
      </c>
      <c r="AM8" s="61" t="s">
        <v>61</v>
      </c>
      <c r="AN8" s="56" t="s">
        <v>56</v>
      </c>
      <c r="AO8"/>
      <c r="AP8" s="61" t="s">
        <v>376</v>
      </c>
      <c r="AQ8" s="61" t="s">
        <v>376</v>
      </c>
      <c r="AR8" s="61" t="s">
        <v>376</v>
      </c>
      <c r="AS8" s="61" t="s">
        <v>376</v>
      </c>
      <c r="AT8" s="61" t="s">
        <v>376</v>
      </c>
      <c r="AU8" s="61" t="s">
        <v>376</v>
      </c>
      <c r="AV8" s="61" t="s">
        <v>376</v>
      </c>
      <c r="AW8" s="61" t="s">
        <v>376</v>
      </c>
      <c r="AX8" s="61" t="s">
        <v>376</v>
      </c>
      <c r="AY8" s="61" t="s">
        <v>376</v>
      </c>
      <c r="AZ8" s="61" t="s">
        <v>376</v>
      </c>
      <c r="BA8" s="61" t="s">
        <v>376</v>
      </c>
      <c r="BC8" s="61" t="s">
        <v>376</v>
      </c>
      <c r="BD8" s="61" t="s">
        <v>376</v>
      </c>
      <c r="BE8" s="61" t="s">
        <v>376</v>
      </c>
      <c r="BF8" s="61" t="s">
        <v>376</v>
      </c>
      <c r="BG8" s="61" t="s">
        <v>376</v>
      </c>
      <c r="BH8" s="61" t="s">
        <v>376</v>
      </c>
      <c r="BI8" s="61" t="s">
        <v>376</v>
      </c>
      <c r="BJ8" s="61" t="s">
        <v>376</v>
      </c>
      <c r="BK8" s="61" t="s">
        <v>376</v>
      </c>
      <c r="BL8" s="61" t="s">
        <v>376</v>
      </c>
      <c r="BM8" s="61" t="s">
        <v>376</v>
      </c>
      <c r="BN8" s="61" t="s">
        <v>376</v>
      </c>
      <c r="BP8" s="61" t="s">
        <v>376</v>
      </c>
      <c r="BQ8" s="61" t="s">
        <v>376</v>
      </c>
      <c r="BR8" s="61" t="s">
        <v>376</v>
      </c>
      <c r="BS8" s="61" t="s">
        <v>376</v>
      </c>
      <c r="BT8" s="61" t="s">
        <v>376</v>
      </c>
      <c r="BU8" s="61" t="s">
        <v>376</v>
      </c>
      <c r="BV8" s="61" t="s">
        <v>376</v>
      </c>
      <c r="BW8" s="61" t="s">
        <v>376</v>
      </c>
      <c r="BX8" s="61" t="s">
        <v>376</v>
      </c>
      <c r="BY8" s="61" t="s">
        <v>376</v>
      </c>
      <c r="BZ8" s="61" t="s">
        <v>376</v>
      </c>
      <c r="CA8" s="61" t="s">
        <v>376</v>
      </c>
      <c r="CC8" s="61" t="s">
        <v>376</v>
      </c>
      <c r="CD8" s="61" t="s">
        <v>376</v>
      </c>
      <c r="CE8" s="61" t="s">
        <v>376</v>
      </c>
      <c r="CF8" s="61" t="s">
        <v>376</v>
      </c>
      <c r="CG8" s="61" t="s">
        <v>376</v>
      </c>
      <c r="CH8" s="61" t="s">
        <v>376</v>
      </c>
      <c r="CI8" s="61" t="s">
        <v>376</v>
      </c>
      <c r="CJ8" s="61" t="s">
        <v>376</v>
      </c>
      <c r="CK8" s="61" t="s">
        <v>376</v>
      </c>
      <c r="CL8" s="61" t="s">
        <v>376</v>
      </c>
      <c r="CM8" s="61" t="s">
        <v>376</v>
      </c>
      <c r="CN8" s="61" t="s">
        <v>376</v>
      </c>
      <c r="CO8"/>
      <c r="CP8" s="61" t="s">
        <v>376</v>
      </c>
      <c r="CQ8" s="61" t="s">
        <v>376</v>
      </c>
      <c r="CR8" s="61" t="s">
        <v>376</v>
      </c>
      <c r="CS8" s="61" t="s">
        <v>376</v>
      </c>
      <c r="CT8" s="61" t="s">
        <v>376</v>
      </c>
      <c r="CU8" s="61" t="s">
        <v>376</v>
      </c>
      <c r="CV8" s="61" t="s">
        <v>376</v>
      </c>
      <c r="CW8" s="61" t="s">
        <v>376</v>
      </c>
      <c r="CX8" s="61" t="s">
        <v>376</v>
      </c>
      <c r="CY8" s="61" t="s">
        <v>376</v>
      </c>
      <c r="DA8" s="61" t="s">
        <v>376</v>
      </c>
      <c r="DB8" s="61" t="s">
        <v>376</v>
      </c>
      <c r="DC8" s="61" t="s">
        <v>376</v>
      </c>
      <c r="DD8" s="61" t="s">
        <v>376</v>
      </c>
      <c r="DE8" s="61" t="s">
        <v>376</v>
      </c>
      <c r="DF8" s="61" t="s">
        <v>376</v>
      </c>
      <c r="DG8" s="61" t="s">
        <v>376</v>
      </c>
      <c r="DH8" s="61" t="s">
        <v>376</v>
      </c>
      <c r="DI8" s="61" t="s">
        <v>376</v>
      </c>
      <c r="DJ8" s="61" t="s">
        <v>376</v>
      </c>
      <c r="DL8" s="61" t="s">
        <v>376</v>
      </c>
      <c r="DM8" s="61" t="s">
        <v>376</v>
      </c>
      <c r="DN8" s="61" t="s">
        <v>376</v>
      </c>
      <c r="DO8" s="61" t="s">
        <v>376</v>
      </c>
      <c r="DP8" s="61" t="s">
        <v>376</v>
      </c>
      <c r="DQ8" s="61" t="s">
        <v>376</v>
      </c>
      <c r="DR8" s="61" t="s">
        <v>376</v>
      </c>
      <c r="DS8" s="61" t="s">
        <v>376</v>
      </c>
      <c r="DT8" s="61" t="s">
        <v>376</v>
      </c>
      <c r="DU8" s="61" t="s">
        <v>376</v>
      </c>
      <c r="DW8" s="61" t="s">
        <v>376</v>
      </c>
      <c r="DX8" s="61" t="s">
        <v>376</v>
      </c>
      <c r="DY8" s="61" t="s">
        <v>376</v>
      </c>
      <c r="DZ8" s="61" t="s">
        <v>376</v>
      </c>
      <c r="EA8" s="61" t="s">
        <v>376</v>
      </c>
      <c r="EB8" s="61" t="s">
        <v>376</v>
      </c>
      <c r="EC8" s="61" t="s">
        <v>376</v>
      </c>
      <c r="ED8" s="61" t="s">
        <v>376</v>
      </c>
      <c r="EE8" s="61" t="s">
        <v>376</v>
      </c>
      <c r="EF8" s="61" t="s">
        <v>376</v>
      </c>
    </row>
    <row r="9" spans="2:136" s="47" customFormat="1" ht="15" thickBot="1" x14ac:dyDescent="0.25">
      <c r="B9" s="43" t="s">
        <v>68</v>
      </c>
      <c r="C9" s="44"/>
      <c r="D9" s="49"/>
      <c r="E9" s="134" t="s">
        <v>69</v>
      </c>
      <c r="F9" s="139" t="s">
        <v>69</v>
      </c>
      <c r="G9" s="49"/>
      <c r="H9" s="44"/>
      <c r="I9" s="45">
        <v>0</v>
      </c>
      <c r="J9" s="24"/>
      <c r="K9" s="129">
        <v>2</v>
      </c>
      <c r="L9" s="24"/>
      <c r="M9" s="24"/>
      <c r="N9" s="24"/>
      <c r="O9" s="24"/>
      <c r="P9" s="24"/>
      <c r="Q9" s="24"/>
      <c r="R9" s="44"/>
      <c r="S9" s="93">
        <v>0</v>
      </c>
      <c r="T9" s="4"/>
      <c r="U9" s="4"/>
      <c r="V9" s="44"/>
      <c r="W9" s="4"/>
      <c r="X9" s="4"/>
      <c r="Y9" s="4"/>
      <c r="Z9" s="4"/>
      <c r="AA9" s="44"/>
      <c r="AB9" s="59"/>
      <c r="AC9" s="48">
        <v>0</v>
      </c>
      <c r="AD9" s="44"/>
      <c r="AE9" s="4"/>
      <c r="AF9" s="44"/>
      <c r="AG9" s="4"/>
      <c r="AH9" s="63"/>
      <c r="AI9" s="57">
        <v>0</v>
      </c>
      <c r="AJ9" s="4"/>
      <c r="AK9" s="4"/>
      <c r="AL9" s="63"/>
      <c r="AM9" s="57">
        <v>0</v>
      </c>
      <c r="AN9" s="4"/>
      <c r="AO9" s="44"/>
      <c r="AP9" s="57">
        <v>0</v>
      </c>
      <c r="AQ9" s="57">
        <v>0</v>
      </c>
      <c r="AR9" s="57">
        <v>0</v>
      </c>
      <c r="AS9" s="57">
        <v>0</v>
      </c>
      <c r="AT9" s="57">
        <v>0</v>
      </c>
      <c r="AU9" s="57">
        <v>0</v>
      </c>
      <c r="AV9" s="57">
        <v>0</v>
      </c>
      <c r="AW9" s="57">
        <v>0</v>
      </c>
      <c r="AX9" s="57">
        <v>0</v>
      </c>
      <c r="AY9" s="57">
        <v>0</v>
      </c>
      <c r="AZ9" s="57">
        <v>0</v>
      </c>
      <c r="BA9" s="50">
        <v>0</v>
      </c>
      <c r="BC9" s="57">
        <v>0</v>
      </c>
      <c r="BD9" s="57">
        <v>0</v>
      </c>
      <c r="BE9" s="57">
        <v>0</v>
      </c>
      <c r="BF9" s="57">
        <v>0</v>
      </c>
      <c r="BG9" s="57">
        <v>0</v>
      </c>
      <c r="BH9" s="57">
        <v>0</v>
      </c>
      <c r="BI9" s="57">
        <v>0</v>
      </c>
      <c r="BJ9" s="57">
        <v>0</v>
      </c>
      <c r="BK9" s="57">
        <v>0</v>
      </c>
      <c r="BL9" s="57">
        <v>0</v>
      </c>
      <c r="BM9" s="57">
        <v>0</v>
      </c>
      <c r="BN9" s="50">
        <v>0</v>
      </c>
      <c r="BP9" s="57">
        <v>0</v>
      </c>
      <c r="BQ9" s="57">
        <v>0</v>
      </c>
      <c r="BR9" s="57">
        <v>0</v>
      </c>
      <c r="BS9" s="57">
        <v>0</v>
      </c>
      <c r="BT9" s="57">
        <v>0</v>
      </c>
      <c r="BU9" s="57">
        <v>0</v>
      </c>
      <c r="BV9" s="57">
        <v>0</v>
      </c>
      <c r="BW9" s="57">
        <v>0</v>
      </c>
      <c r="BX9" s="57">
        <v>0</v>
      </c>
      <c r="BY9" s="57">
        <v>0</v>
      </c>
      <c r="BZ9" s="57">
        <v>0</v>
      </c>
      <c r="CA9" s="50">
        <v>0</v>
      </c>
      <c r="CC9" s="57">
        <v>0</v>
      </c>
      <c r="CD9" s="57">
        <v>0</v>
      </c>
      <c r="CE9" s="57">
        <v>0</v>
      </c>
      <c r="CF9" s="57">
        <v>0</v>
      </c>
      <c r="CG9" s="57">
        <v>0</v>
      </c>
      <c r="CH9" s="57">
        <v>0</v>
      </c>
      <c r="CI9" s="57">
        <v>0</v>
      </c>
      <c r="CJ9" s="57">
        <v>0</v>
      </c>
      <c r="CK9" s="57">
        <v>0</v>
      </c>
      <c r="CL9" s="57">
        <v>0</v>
      </c>
      <c r="CM9" s="57">
        <v>0</v>
      </c>
      <c r="CN9" s="50">
        <v>0</v>
      </c>
      <c r="CO9" s="44"/>
      <c r="CP9" s="57">
        <v>0</v>
      </c>
      <c r="CQ9" s="57">
        <v>0</v>
      </c>
      <c r="CR9" s="57">
        <v>0</v>
      </c>
      <c r="CS9" s="57">
        <v>0</v>
      </c>
      <c r="CT9" s="57">
        <v>0</v>
      </c>
      <c r="CU9" s="57">
        <v>0</v>
      </c>
      <c r="CV9" s="57">
        <v>0</v>
      </c>
      <c r="CW9" s="57">
        <v>0</v>
      </c>
      <c r="CX9" s="57">
        <v>0</v>
      </c>
      <c r="CY9" s="50">
        <v>0</v>
      </c>
      <c r="DA9" s="57">
        <v>0</v>
      </c>
      <c r="DB9" s="57">
        <v>0</v>
      </c>
      <c r="DC9" s="57">
        <v>0</v>
      </c>
      <c r="DD9" s="57">
        <v>0</v>
      </c>
      <c r="DE9" s="57">
        <v>0</v>
      </c>
      <c r="DF9" s="57">
        <v>0</v>
      </c>
      <c r="DG9" s="57">
        <v>0</v>
      </c>
      <c r="DH9" s="57">
        <v>0</v>
      </c>
      <c r="DI9" s="57">
        <v>0</v>
      </c>
      <c r="DJ9" s="50">
        <v>0</v>
      </c>
      <c r="DL9" s="57">
        <v>0</v>
      </c>
      <c r="DM9" s="57">
        <v>0</v>
      </c>
      <c r="DN9" s="57">
        <v>0</v>
      </c>
      <c r="DO9" s="57">
        <v>0</v>
      </c>
      <c r="DP9" s="57">
        <v>0</v>
      </c>
      <c r="DQ9" s="57">
        <v>0</v>
      </c>
      <c r="DR9" s="57">
        <v>0</v>
      </c>
      <c r="DS9" s="57">
        <v>0</v>
      </c>
      <c r="DT9" s="57">
        <v>0</v>
      </c>
      <c r="DU9" s="50">
        <v>0</v>
      </c>
      <c r="DW9" s="57">
        <v>0</v>
      </c>
      <c r="DX9" s="57">
        <v>0</v>
      </c>
      <c r="DY9" s="57">
        <v>0</v>
      </c>
      <c r="DZ9" s="57">
        <v>0</v>
      </c>
      <c r="EA9" s="57">
        <v>0</v>
      </c>
      <c r="EB9" s="57">
        <v>0</v>
      </c>
      <c r="EC9" s="57">
        <v>0</v>
      </c>
      <c r="ED9" s="57">
        <v>0</v>
      </c>
      <c r="EE9" s="57">
        <v>0</v>
      </c>
      <c r="EF9" s="50">
        <v>0</v>
      </c>
    </row>
    <row r="10" spans="2:136" ht="28.9" customHeight="1" thickBot="1" x14ac:dyDescent="0.25">
      <c r="B10" s="13" t="s">
        <v>70</v>
      </c>
      <c r="D10" s="45" t="s">
        <v>71</v>
      </c>
      <c r="E10" s="134" t="s">
        <v>71</v>
      </c>
      <c r="F10" s="139" t="s">
        <v>71</v>
      </c>
      <c r="G10" s="45" t="s">
        <v>71</v>
      </c>
      <c r="I10" s="9" t="s">
        <v>71</v>
      </c>
      <c r="J10" s="24"/>
      <c r="K10" s="128" t="s">
        <v>71</v>
      </c>
      <c r="L10" s="24"/>
      <c r="M10" s="24"/>
      <c r="N10" s="24"/>
      <c r="O10" s="24"/>
      <c r="P10" s="24"/>
      <c r="Q10" s="24"/>
      <c r="S10" s="94" t="s">
        <v>71</v>
      </c>
      <c r="T10" s="4"/>
      <c r="U10" s="4"/>
      <c r="W10" s="4"/>
      <c r="X10" s="4"/>
      <c r="Y10" s="4"/>
      <c r="Z10" s="4"/>
      <c r="AB10" s="45" t="s">
        <v>71</v>
      </c>
      <c r="AC10" s="45" t="s">
        <v>71</v>
      </c>
      <c r="AE10" s="6"/>
      <c r="AG10" s="61" t="s">
        <v>71</v>
      </c>
      <c r="AH10" s="61" t="s">
        <v>71</v>
      </c>
      <c r="AI10" s="6"/>
      <c r="AJ10" s="61" t="s">
        <v>71</v>
      </c>
      <c r="AK10" s="6"/>
      <c r="AL10" s="6"/>
      <c r="AM10" s="6"/>
      <c r="AN10" s="6"/>
      <c r="AP10" s="45" t="s">
        <v>71</v>
      </c>
      <c r="AQ10" s="45" t="s">
        <v>71</v>
      </c>
      <c r="AR10" s="45" t="s">
        <v>71</v>
      </c>
      <c r="AS10" s="45" t="s">
        <v>71</v>
      </c>
      <c r="AT10" s="45" t="s">
        <v>71</v>
      </c>
      <c r="AU10" s="45" t="s">
        <v>71</v>
      </c>
      <c r="AV10" s="45" t="s">
        <v>71</v>
      </c>
      <c r="AW10" s="45" t="s">
        <v>71</v>
      </c>
      <c r="AX10" s="45" t="s">
        <v>71</v>
      </c>
      <c r="AY10" s="45" t="s">
        <v>71</v>
      </c>
      <c r="AZ10" s="45" t="s">
        <v>71</v>
      </c>
      <c r="BA10" s="45" t="s">
        <v>71</v>
      </c>
      <c r="BC10" s="57" t="s">
        <v>71</v>
      </c>
      <c r="BD10" s="57" t="s">
        <v>71</v>
      </c>
      <c r="BE10" s="57" t="s">
        <v>71</v>
      </c>
      <c r="BF10" s="57" t="s">
        <v>71</v>
      </c>
      <c r="BG10" s="57" t="s">
        <v>71</v>
      </c>
      <c r="BH10" s="57" t="s">
        <v>71</v>
      </c>
      <c r="BI10" s="57" t="s">
        <v>71</v>
      </c>
      <c r="BJ10" s="57" t="s">
        <v>71</v>
      </c>
      <c r="BK10" s="57" t="s">
        <v>71</v>
      </c>
      <c r="BL10" s="57" t="s">
        <v>71</v>
      </c>
      <c r="BM10" s="57" t="s">
        <v>71</v>
      </c>
      <c r="BN10" s="57" t="s">
        <v>71</v>
      </c>
      <c r="BP10" s="57" t="s">
        <v>71</v>
      </c>
      <c r="BQ10" s="57" t="s">
        <v>71</v>
      </c>
      <c r="BR10" s="57" t="s">
        <v>71</v>
      </c>
      <c r="BS10" s="57" t="s">
        <v>71</v>
      </c>
      <c r="BT10" s="57" t="s">
        <v>71</v>
      </c>
      <c r="BU10" s="57" t="s">
        <v>71</v>
      </c>
      <c r="BV10" s="57" t="s">
        <v>71</v>
      </c>
      <c r="BW10" s="57" t="s">
        <v>71</v>
      </c>
      <c r="BX10" s="57" t="s">
        <v>71</v>
      </c>
      <c r="BY10" s="57" t="s">
        <v>71</v>
      </c>
      <c r="BZ10" s="57" t="s">
        <v>71</v>
      </c>
      <c r="CA10" s="57" t="s">
        <v>71</v>
      </c>
      <c r="CC10" s="57" t="s">
        <v>71</v>
      </c>
      <c r="CD10" s="57" t="s">
        <v>71</v>
      </c>
      <c r="CE10" s="57" t="s">
        <v>71</v>
      </c>
      <c r="CF10" s="57" t="s">
        <v>71</v>
      </c>
      <c r="CG10" s="57" t="s">
        <v>71</v>
      </c>
      <c r="CH10" s="57" t="s">
        <v>71</v>
      </c>
      <c r="CI10" s="57" t="s">
        <v>71</v>
      </c>
      <c r="CJ10" s="57" t="s">
        <v>71</v>
      </c>
      <c r="CK10" s="57" t="s">
        <v>71</v>
      </c>
      <c r="CL10" s="57" t="s">
        <v>71</v>
      </c>
      <c r="CM10" s="57" t="s">
        <v>71</v>
      </c>
      <c r="CN10" s="57" t="s">
        <v>71</v>
      </c>
      <c r="CP10" s="45" t="s">
        <v>71</v>
      </c>
      <c r="CQ10" s="45" t="s">
        <v>71</v>
      </c>
      <c r="CR10" s="45" t="s">
        <v>71</v>
      </c>
      <c r="CS10" s="45" t="s">
        <v>71</v>
      </c>
      <c r="CT10" s="45" t="s">
        <v>71</v>
      </c>
      <c r="CU10" s="45" t="s">
        <v>71</v>
      </c>
      <c r="CV10" s="45" t="s">
        <v>71</v>
      </c>
      <c r="CW10" s="45" t="s">
        <v>71</v>
      </c>
      <c r="CX10" s="45" t="s">
        <v>71</v>
      </c>
      <c r="CY10" s="45" t="s">
        <v>71</v>
      </c>
      <c r="DA10" s="57" t="s">
        <v>71</v>
      </c>
      <c r="DB10" s="57" t="s">
        <v>71</v>
      </c>
      <c r="DC10" s="57" t="s">
        <v>71</v>
      </c>
      <c r="DD10" s="57" t="s">
        <v>71</v>
      </c>
      <c r="DE10" s="57" t="s">
        <v>71</v>
      </c>
      <c r="DF10" s="57" t="s">
        <v>71</v>
      </c>
      <c r="DG10" s="57" t="s">
        <v>71</v>
      </c>
      <c r="DH10" s="57" t="s">
        <v>71</v>
      </c>
      <c r="DI10" s="57" t="s">
        <v>71</v>
      </c>
      <c r="DJ10" s="57" t="s">
        <v>71</v>
      </c>
      <c r="DL10" s="57" t="s">
        <v>71</v>
      </c>
      <c r="DM10" s="57" t="s">
        <v>71</v>
      </c>
      <c r="DN10" s="57" t="s">
        <v>71</v>
      </c>
      <c r="DO10" s="57" t="s">
        <v>71</v>
      </c>
      <c r="DP10" s="57" t="s">
        <v>71</v>
      </c>
      <c r="DQ10" s="57" t="s">
        <v>71</v>
      </c>
      <c r="DR10" s="57" t="s">
        <v>71</v>
      </c>
      <c r="DS10" s="57" t="s">
        <v>71</v>
      </c>
      <c r="DT10" s="57" t="s">
        <v>71</v>
      </c>
      <c r="DU10" s="57" t="s">
        <v>71</v>
      </c>
      <c r="DW10" s="57" t="s">
        <v>71</v>
      </c>
      <c r="DX10" s="57" t="s">
        <v>71</v>
      </c>
      <c r="DY10" s="57" t="s">
        <v>71</v>
      </c>
      <c r="DZ10" s="57" t="s">
        <v>71</v>
      </c>
      <c r="EA10" s="57" t="s">
        <v>71</v>
      </c>
      <c r="EB10" s="57" t="s">
        <v>71</v>
      </c>
      <c r="EC10" s="57" t="s">
        <v>71</v>
      </c>
      <c r="ED10" s="57" t="s">
        <v>71</v>
      </c>
      <c r="EE10" s="57" t="s">
        <v>71</v>
      </c>
      <c r="EF10" s="57" t="s">
        <v>71</v>
      </c>
    </row>
    <row r="11" spans="2:136" x14ac:dyDescent="0.2">
      <c r="G11" s="87" t="s">
        <v>907</v>
      </c>
      <c r="Z11" s="1"/>
      <c r="AF11" s="1"/>
      <c r="AO11" s="1"/>
      <c r="CO11" s="1"/>
    </row>
    <row r="12" spans="2:136" x14ac:dyDescent="0.2">
      <c r="D12" s="10" t="s">
        <v>342</v>
      </c>
      <c r="E12" s="135" t="s">
        <v>73</v>
      </c>
      <c r="F12" s="135">
        <v>0.88739902999999998</v>
      </c>
      <c r="G12" s="10">
        <v>101753</v>
      </c>
      <c r="I12" s="88">
        <v>8161.3294788567164</v>
      </c>
      <c r="J12" s="10" t="s">
        <v>908</v>
      </c>
      <c r="K12" s="130">
        <v>27.187154696132598</v>
      </c>
      <c r="L12" s="10" t="s">
        <v>908</v>
      </c>
      <c r="M12" s="10" t="s">
        <v>71</v>
      </c>
      <c r="N12" s="10" t="s">
        <v>77</v>
      </c>
      <c r="O12" s="10" t="s">
        <v>909</v>
      </c>
      <c r="P12" s="10" t="s">
        <v>910</v>
      </c>
      <c r="Q12" s="10" t="s">
        <v>911</v>
      </c>
      <c r="S12" s="10" t="s">
        <v>912</v>
      </c>
      <c r="T12" s="10" t="s">
        <v>913</v>
      </c>
      <c r="U12" s="10" t="s">
        <v>913</v>
      </c>
      <c r="W12" s="10" t="s">
        <v>82</v>
      </c>
      <c r="X12" s="10" t="s">
        <v>71</v>
      </c>
      <c r="Y12" s="10" t="s">
        <v>82</v>
      </c>
      <c r="Z12" s="10" t="s">
        <v>71</v>
      </c>
      <c r="AB12" s="112" t="s">
        <v>914</v>
      </c>
      <c r="AC12" s="153">
        <v>47569</v>
      </c>
      <c r="AE12" s="10"/>
      <c r="AG12" s="10" t="s">
        <v>915</v>
      </c>
      <c r="AH12" s="38" t="s">
        <v>916</v>
      </c>
      <c r="AI12" s="95">
        <v>1</v>
      </c>
      <c r="AJ12" s="10" t="s">
        <v>79</v>
      </c>
      <c r="AK12" s="10"/>
      <c r="AL12" s="10"/>
      <c r="AM12" s="10"/>
      <c r="AN12" s="10"/>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88">
        <f>DL12/12</f>
        <v>1371.3571428571429</v>
      </c>
      <c r="BQ12" s="88">
        <f>BP12</f>
        <v>1371.3571428571429</v>
      </c>
      <c r="BR12" s="88">
        <f t="shared" ref="BR12:CA12" si="0">BQ12</f>
        <v>1371.3571428571429</v>
      </c>
      <c r="BS12" s="88">
        <f t="shared" si="0"/>
        <v>1371.3571428571429</v>
      </c>
      <c r="BT12" s="88">
        <f t="shared" si="0"/>
        <v>1371.3571428571429</v>
      </c>
      <c r="BU12" s="88">
        <f t="shared" si="0"/>
        <v>1371.3571428571429</v>
      </c>
      <c r="BV12" s="88">
        <f t="shared" si="0"/>
        <v>1371.3571428571429</v>
      </c>
      <c r="BW12" s="88">
        <f t="shared" si="0"/>
        <v>1371.3571428571429</v>
      </c>
      <c r="BX12" s="88">
        <f t="shared" si="0"/>
        <v>1371.3571428571429</v>
      </c>
      <c r="BY12" s="88">
        <f t="shared" si="0"/>
        <v>1371.3571428571429</v>
      </c>
      <c r="BZ12" s="88">
        <f t="shared" si="0"/>
        <v>1371.3571428571429</v>
      </c>
      <c r="CA12" s="88">
        <f t="shared" si="0"/>
        <v>1371.3571428571429</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88">
        <v>16456.285714285714</v>
      </c>
      <c r="DM12" s="88">
        <v>16456.285714285714</v>
      </c>
      <c r="DN12" s="88">
        <v>16456.285714285714</v>
      </c>
      <c r="DO12" s="88">
        <v>16456.285714285714</v>
      </c>
      <c r="DP12" s="88">
        <v>16456.285714285714</v>
      </c>
      <c r="DQ12" s="88">
        <v>16456.285714285714</v>
      </c>
      <c r="DR12" s="88">
        <v>16456.285714285714</v>
      </c>
      <c r="DS12" s="88">
        <v>15400</v>
      </c>
      <c r="DT12" s="88">
        <v>15400</v>
      </c>
      <c r="DU12" s="88">
        <v>15400</v>
      </c>
      <c r="DW12" s="10">
        <v>0</v>
      </c>
      <c r="DX12" s="10">
        <v>0</v>
      </c>
      <c r="DY12" s="10">
        <v>0</v>
      </c>
      <c r="DZ12" s="10">
        <v>0</v>
      </c>
      <c r="EA12" s="10">
        <v>0</v>
      </c>
      <c r="EB12" s="10">
        <v>0</v>
      </c>
      <c r="EC12" s="10">
        <v>0</v>
      </c>
      <c r="ED12" s="10">
        <v>0</v>
      </c>
      <c r="EE12" s="10">
        <v>0</v>
      </c>
      <c r="EF12" s="10">
        <v>0</v>
      </c>
    </row>
    <row r="13" spans="2:136" x14ac:dyDescent="0.2">
      <c r="D13" s="10" t="s">
        <v>917</v>
      </c>
      <c r="E13" s="135" t="s">
        <v>88</v>
      </c>
      <c r="F13" s="135">
        <v>0.46778128000000002</v>
      </c>
      <c r="G13" s="10">
        <v>101208</v>
      </c>
      <c r="I13" s="88">
        <v>2113.648160410256</v>
      </c>
      <c r="J13" s="10" t="s">
        <v>908</v>
      </c>
      <c r="K13" s="130">
        <v>25.015156695156691</v>
      </c>
      <c r="L13" s="10" t="s">
        <v>908</v>
      </c>
      <c r="M13" s="10" t="s">
        <v>71</v>
      </c>
      <c r="N13" s="10" t="s">
        <v>89</v>
      </c>
      <c r="O13" s="10" t="s">
        <v>909</v>
      </c>
      <c r="P13" s="10" t="s">
        <v>910</v>
      </c>
      <c r="Q13" s="10" t="s">
        <v>911</v>
      </c>
      <c r="S13" s="10" t="s">
        <v>918</v>
      </c>
      <c r="T13" s="10" t="s">
        <v>919</v>
      </c>
      <c r="U13" s="10" t="s">
        <v>919</v>
      </c>
      <c r="W13" s="10" t="s">
        <v>82</v>
      </c>
      <c r="X13" s="10" t="s">
        <v>71</v>
      </c>
      <c r="Y13" s="10" t="s">
        <v>82</v>
      </c>
      <c r="Z13" s="10" t="s">
        <v>71</v>
      </c>
      <c r="AB13" s="112" t="s">
        <v>914</v>
      </c>
      <c r="AC13" s="153">
        <v>47527</v>
      </c>
      <c r="AE13" s="10"/>
      <c r="AG13" s="10" t="s">
        <v>915</v>
      </c>
      <c r="AH13" s="38" t="s">
        <v>916</v>
      </c>
      <c r="AI13" s="95">
        <v>1</v>
      </c>
      <c r="AJ13" s="10" t="s">
        <v>79</v>
      </c>
      <c r="AK13" s="38"/>
      <c r="AL13" s="38"/>
      <c r="AM13" s="10"/>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88">
        <f t="shared" ref="BP13:BP42" si="1">DL13/12</f>
        <v>451.30685714285715</v>
      </c>
      <c r="BQ13" s="88">
        <f t="shared" ref="BQ13:CA27" si="2">BP13</f>
        <v>451.30685714285715</v>
      </c>
      <c r="BR13" s="88">
        <f t="shared" si="2"/>
        <v>451.30685714285715</v>
      </c>
      <c r="BS13" s="88">
        <f t="shared" si="2"/>
        <v>451.30685714285715</v>
      </c>
      <c r="BT13" s="88">
        <f t="shared" si="2"/>
        <v>451.30685714285715</v>
      </c>
      <c r="BU13" s="88">
        <f t="shared" si="2"/>
        <v>451.30685714285715</v>
      </c>
      <c r="BV13" s="88">
        <f t="shared" si="2"/>
        <v>451.30685714285715</v>
      </c>
      <c r="BW13" s="88">
        <f t="shared" si="2"/>
        <v>451.30685714285715</v>
      </c>
      <c r="BX13" s="88">
        <f t="shared" si="2"/>
        <v>451.30685714285715</v>
      </c>
      <c r="BY13" s="88">
        <f t="shared" si="2"/>
        <v>451.30685714285715</v>
      </c>
      <c r="BZ13" s="88">
        <f t="shared" si="2"/>
        <v>451.30685714285715</v>
      </c>
      <c r="CA13" s="88">
        <f t="shared" si="2"/>
        <v>451.30685714285715</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88">
        <v>5415.6822857142861</v>
      </c>
      <c r="DM13" s="88">
        <v>5415.6822857142861</v>
      </c>
      <c r="DN13" s="88">
        <v>5415.6822857142861</v>
      </c>
      <c r="DO13" s="88">
        <v>5415.6822857142861</v>
      </c>
      <c r="DP13" s="88">
        <v>5415.6822857142861</v>
      </c>
      <c r="DQ13" s="88">
        <v>5415.6822857142861</v>
      </c>
      <c r="DR13" s="88">
        <v>4844.0365484363065</v>
      </c>
      <c r="DS13" s="88">
        <v>0</v>
      </c>
      <c r="DT13" s="88">
        <v>0</v>
      </c>
      <c r="DU13" s="88">
        <v>0</v>
      </c>
      <c r="DW13" s="10">
        <v>0</v>
      </c>
      <c r="DX13" s="10">
        <v>0</v>
      </c>
      <c r="DY13" s="10">
        <v>0</v>
      </c>
      <c r="DZ13" s="10">
        <v>0</v>
      </c>
      <c r="EA13" s="10">
        <v>0</v>
      </c>
      <c r="EB13" s="10">
        <v>0</v>
      </c>
      <c r="EC13" s="10">
        <v>0</v>
      </c>
      <c r="ED13" s="10">
        <v>0</v>
      </c>
      <c r="EE13" s="10">
        <v>0</v>
      </c>
      <c r="EF13" s="10">
        <v>0</v>
      </c>
    </row>
    <row r="14" spans="2:136" x14ac:dyDescent="0.2">
      <c r="D14" s="10" t="s">
        <v>920</v>
      </c>
      <c r="E14" s="135" t="s">
        <v>114</v>
      </c>
      <c r="F14" s="135">
        <v>-0.99561412999999999</v>
      </c>
      <c r="G14" s="10">
        <v>102480</v>
      </c>
      <c r="I14" s="88">
        <v>10333.794717548295</v>
      </c>
      <c r="J14" s="10" t="s">
        <v>908</v>
      </c>
      <c r="K14" s="130">
        <v>23.401834251606985</v>
      </c>
      <c r="L14" s="10" t="s">
        <v>908</v>
      </c>
      <c r="M14" s="10" t="s">
        <v>71</v>
      </c>
      <c r="N14" s="10" t="s">
        <v>89</v>
      </c>
      <c r="O14" s="10" t="s">
        <v>909</v>
      </c>
      <c r="P14" s="10" t="s">
        <v>910</v>
      </c>
      <c r="Q14" s="10" t="s">
        <v>911</v>
      </c>
      <c r="S14" s="10" t="s">
        <v>912</v>
      </c>
      <c r="T14" s="10" t="s">
        <v>913</v>
      </c>
      <c r="U14" s="10" t="s">
        <v>913</v>
      </c>
      <c r="W14" s="10" t="s">
        <v>82</v>
      </c>
      <c r="X14" s="10" t="s">
        <v>71</v>
      </c>
      <c r="Y14" s="10" t="s">
        <v>82</v>
      </c>
      <c r="Z14" s="10" t="s">
        <v>71</v>
      </c>
      <c r="AB14" s="112" t="s">
        <v>914</v>
      </c>
      <c r="AC14" s="153">
        <v>46477</v>
      </c>
      <c r="AE14" s="10"/>
      <c r="AG14" s="10" t="s">
        <v>915</v>
      </c>
      <c r="AH14" s="38" t="s">
        <v>916</v>
      </c>
      <c r="AI14" s="95">
        <v>1</v>
      </c>
      <c r="AJ14" s="10" t="s">
        <v>79</v>
      </c>
      <c r="AK14" s="38"/>
      <c r="AL14" s="38"/>
      <c r="AM14" s="10"/>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88">
        <f t="shared" si="1"/>
        <v>1882.3571428571424</v>
      </c>
      <c r="BQ14" s="88">
        <f t="shared" si="2"/>
        <v>1882.3571428571424</v>
      </c>
      <c r="BR14" s="88">
        <f t="shared" si="2"/>
        <v>1882.3571428571424</v>
      </c>
      <c r="BS14" s="88">
        <f t="shared" si="2"/>
        <v>1882.3571428571424</v>
      </c>
      <c r="BT14" s="88">
        <f t="shared" si="2"/>
        <v>1882.3571428571424</v>
      </c>
      <c r="BU14" s="88">
        <f t="shared" si="2"/>
        <v>1882.3571428571424</v>
      </c>
      <c r="BV14" s="88">
        <f t="shared" si="2"/>
        <v>1882.3571428571424</v>
      </c>
      <c r="BW14" s="88">
        <f t="shared" si="2"/>
        <v>1882.3571428571424</v>
      </c>
      <c r="BX14" s="88">
        <f t="shared" si="2"/>
        <v>1882.3571428571424</v>
      </c>
      <c r="BY14" s="88">
        <f t="shared" si="2"/>
        <v>1882.3571428571424</v>
      </c>
      <c r="BZ14" s="88">
        <f t="shared" si="2"/>
        <v>1882.3571428571424</v>
      </c>
      <c r="CA14" s="88">
        <f t="shared" si="2"/>
        <v>1882.3571428571424</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88">
        <v>22588.28571428571</v>
      </c>
      <c r="DM14" s="88">
        <v>22588.28571428571</v>
      </c>
      <c r="DN14" s="88">
        <v>22588.28571428571</v>
      </c>
      <c r="DO14" s="88">
        <v>22588.28571428571</v>
      </c>
      <c r="DP14" s="88">
        <v>22588.28571428571</v>
      </c>
      <c r="DQ14" s="88">
        <v>22588.28571428571</v>
      </c>
      <c r="DR14" s="88">
        <v>22588.28571428571</v>
      </c>
      <c r="DS14" s="88">
        <v>22588.28571428571</v>
      </c>
      <c r="DT14" s="88">
        <v>22588.28571428571</v>
      </c>
      <c r="DU14" s="88">
        <v>22588.28571428571</v>
      </c>
      <c r="DW14" s="10">
        <v>0</v>
      </c>
      <c r="DX14" s="10">
        <v>0</v>
      </c>
      <c r="DY14" s="10">
        <v>0</v>
      </c>
      <c r="DZ14" s="10">
        <v>0</v>
      </c>
      <c r="EA14" s="10">
        <v>0</v>
      </c>
      <c r="EB14" s="10">
        <v>0</v>
      </c>
      <c r="EC14" s="10">
        <v>0</v>
      </c>
      <c r="ED14" s="10">
        <v>0</v>
      </c>
      <c r="EE14" s="10">
        <v>0</v>
      </c>
      <c r="EF14" s="10">
        <v>0</v>
      </c>
    </row>
    <row r="15" spans="2:136" x14ac:dyDescent="0.2">
      <c r="D15" s="10" t="s">
        <v>921</v>
      </c>
      <c r="E15" s="135" t="s">
        <v>118</v>
      </c>
      <c r="F15" s="135">
        <v>1.1083101099999999</v>
      </c>
      <c r="G15" s="10">
        <v>101631</v>
      </c>
      <c r="I15" s="88">
        <v>2124.525977052871</v>
      </c>
      <c r="J15" s="10" t="s">
        <v>908</v>
      </c>
      <c r="K15" s="130">
        <v>28.26269230769233</v>
      </c>
      <c r="L15" s="10" t="s">
        <v>908</v>
      </c>
      <c r="M15" s="10" t="s">
        <v>71</v>
      </c>
      <c r="N15" s="10" t="s">
        <v>89</v>
      </c>
      <c r="O15" s="10" t="s">
        <v>909</v>
      </c>
      <c r="P15" s="10" t="s">
        <v>910</v>
      </c>
      <c r="Q15" s="10" t="s">
        <v>911</v>
      </c>
      <c r="S15" s="10" t="s">
        <v>918</v>
      </c>
      <c r="T15" s="10" t="s">
        <v>919</v>
      </c>
      <c r="U15" s="10" t="s">
        <v>919</v>
      </c>
      <c r="W15" s="10" t="s">
        <v>82</v>
      </c>
      <c r="X15" s="10" t="s">
        <v>71</v>
      </c>
      <c r="Y15" s="10" t="s">
        <v>82</v>
      </c>
      <c r="Z15" s="10" t="s">
        <v>71</v>
      </c>
      <c r="AB15" s="112" t="s">
        <v>914</v>
      </c>
      <c r="AC15" s="153">
        <v>46477</v>
      </c>
      <c r="AE15" s="10"/>
      <c r="AG15" s="10" t="s">
        <v>915</v>
      </c>
      <c r="AH15" s="38" t="s">
        <v>916</v>
      </c>
      <c r="AI15" s="95">
        <v>1</v>
      </c>
      <c r="AJ15" s="10" t="s">
        <v>79</v>
      </c>
      <c r="AK15" s="38"/>
      <c r="AL15" s="38"/>
      <c r="AM15" s="10"/>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88">
        <f t="shared" si="1"/>
        <v>368.62517006802722</v>
      </c>
      <c r="BQ15" s="88">
        <f t="shared" si="2"/>
        <v>368.62517006802722</v>
      </c>
      <c r="BR15" s="88">
        <f t="shared" si="2"/>
        <v>368.62517006802722</v>
      </c>
      <c r="BS15" s="88">
        <f t="shared" si="2"/>
        <v>368.62517006802722</v>
      </c>
      <c r="BT15" s="88">
        <f t="shared" si="2"/>
        <v>368.62517006802722</v>
      </c>
      <c r="BU15" s="88">
        <f t="shared" si="2"/>
        <v>368.62517006802722</v>
      </c>
      <c r="BV15" s="88">
        <f t="shared" si="2"/>
        <v>368.62517006802722</v>
      </c>
      <c r="BW15" s="88">
        <f t="shared" si="2"/>
        <v>368.62517006802722</v>
      </c>
      <c r="BX15" s="88">
        <f t="shared" si="2"/>
        <v>368.62517006802722</v>
      </c>
      <c r="BY15" s="88">
        <f t="shared" si="2"/>
        <v>368.62517006802722</v>
      </c>
      <c r="BZ15" s="88">
        <f t="shared" si="2"/>
        <v>368.62517006802722</v>
      </c>
      <c r="CA15" s="88">
        <f t="shared" si="2"/>
        <v>368.62517006802722</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88">
        <v>4423.5020408163264</v>
      </c>
      <c r="DM15" s="88">
        <v>4423.5020408163264</v>
      </c>
      <c r="DN15" s="88">
        <v>4423.5020408163264</v>
      </c>
      <c r="DO15" s="88">
        <v>4423.5020408163264</v>
      </c>
      <c r="DP15" s="88">
        <v>4423.5020408163264</v>
      </c>
      <c r="DQ15" s="88">
        <v>4423.5020408163264</v>
      </c>
      <c r="DR15" s="88">
        <v>5205.2</v>
      </c>
      <c r="DS15" s="88">
        <v>0</v>
      </c>
      <c r="DT15" s="88">
        <v>0</v>
      </c>
      <c r="DU15" s="88">
        <v>0</v>
      </c>
      <c r="DW15" s="10">
        <v>0</v>
      </c>
      <c r="DX15" s="10">
        <v>0</v>
      </c>
      <c r="DY15" s="10">
        <v>0</v>
      </c>
      <c r="DZ15" s="10">
        <v>0</v>
      </c>
      <c r="EA15" s="10">
        <v>0</v>
      </c>
      <c r="EB15" s="10">
        <v>0</v>
      </c>
      <c r="EC15" s="10">
        <v>0</v>
      </c>
      <c r="ED15" s="10">
        <v>0</v>
      </c>
      <c r="EE15" s="10">
        <v>0</v>
      </c>
      <c r="EF15" s="10">
        <v>0</v>
      </c>
    </row>
    <row r="16" spans="2:136" x14ac:dyDescent="0.2">
      <c r="D16" s="10" t="s">
        <v>197</v>
      </c>
      <c r="E16" s="135" t="s">
        <v>164</v>
      </c>
      <c r="F16" s="135">
        <v>-0.58901570000000003</v>
      </c>
      <c r="G16" s="10">
        <v>107426</v>
      </c>
      <c r="I16" s="88">
        <v>3312.1189523696285</v>
      </c>
      <c r="J16" s="10" t="s">
        <v>908</v>
      </c>
      <c r="K16" s="130">
        <v>27.142664756447004</v>
      </c>
      <c r="L16" s="10" t="s">
        <v>908</v>
      </c>
      <c r="M16" s="10" t="s">
        <v>71</v>
      </c>
      <c r="N16" s="10" t="s">
        <v>89</v>
      </c>
      <c r="O16" s="10" t="s">
        <v>909</v>
      </c>
      <c r="P16" s="10" t="s">
        <v>910</v>
      </c>
      <c r="Q16" s="10" t="s">
        <v>911</v>
      </c>
      <c r="S16" s="10" t="s">
        <v>912</v>
      </c>
      <c r="T16" s="10" t="s">
        <v>913</v>
      </c>
      <c r="U16" s="10" t="s">
        <v>913</v>
      </c>
      <c r="W16" s="10" t="s">
        <v>82</v>
      </c>
      <c r="X16" s="10" t="s">
        <v>71</v>
      </c>
      <c r="Y16" s="10" t="s">
        <v>82</v>
      </c>
      <c r="Z16" s="10" t="s">
        <v>71</v>
      </c>
      <c r="AB16" s="112" t="s">
        <v>914</v>
      </c>
      <c r="AC16" s="153">
        <v>48835</v>
      </c>
      <c r="AE16" s="10"/>
      <c r="AG16" s="10" t="s">
        <v>915</v>
      </c>
      <c r="AH16" s="38" t="s">
        <v>916</v>
      </c>
      <c r="AI16" s="95">
        <v>1</v>
      </c>
      <c r="AJ16" s="10" t="s">
        <v>79</v>
      </c>
      <c r="AK16" s="38"/>
      <c r="AL16" s="38"/>
      <c r="AM16" s="10"/>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88">
        <f t="shared" si="1"/>
        <v>739.67771428571416</v>
      </c>
      <c r="BQ16" s="88">
        <f t="shared" si="2"/>
        <v>739.67771428571416</v>
      </c>
      <c r="BR16" s="88">
        <f t="shared" si="2"/>
        <v>739.67771428571416</v>
      </c>
      <c r="BS16" s="88">
        <f t="shared" si="2"/>
        <v>739.67771428571416</v>
      </c>
      <c r="BT16" s="88">
        <f t="shared" si="2"/>
        <v>739.67771428571416</v>
      </c>
      <c r="BU16" s="88">
        <f t="shared" si="2"/>
        <v>739.67771428571416</v>
      </c>
      <c r="BV16" s="88">
        <f t="shared" si="2"/>
        <v>739.67771428571416</v>
      </c>
      <c r="BW16" s="88">
        <f t="shared" si="2"/>
        <v>739.67771428571416</v>
      </c>
      <c r="BX16" s="88">
        <f t="shared" si="2"/>
        <v>739.67771428571416</v>
      </c>
      <c r="BY16" s="88">
        <f t="shared" si="2"/>
        <v>739.67771428571416</v>
      </c>
      <c r="BZ16" s="88">
        <f t="shared" si="2"/>
        <v>739.67771428571416</v>
      </c>
      <c r="CA16" s="88">
        <f t="shared" si="2"/>
        <v>739.67771428571416</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88">
        <v>8876.1325714285704</v>
      </c>
      <c r="DM16" s="88">
        <v>8876.1325714285704</v>
      </c>
      <c r="DN16" s="88">
        <v>8876.1325714285704</v>
      </c>
      <c r="DO16" s="88">
        <v>8876.1325714285704</v>
      </c>
      <c r="DP16" s="88">
        <v>8876.1325714285704</v>
      </c>
      <c r="DQ16" s="88">
        <v>8876.1325714285704</v>
      </c>
      <c r="DR16" s="88">
        <v>8790.6</v>
      </c>
      <c r="DS16" s="88">
        <v>8790.6</v>
      </c>
      <c r="DT16" s="88">
        <v>8790.6</v>
      </c>
      <c r="DU16" s="88">
        <v>8790.6</v>
      </c>
      <c r="DW16" s="10">
        <v>0</v>
      </c>
      <c r="DX16" s="10">
        <v>0</v>
      </c>
      <c r="DY16" s="10">
        <v>0</v>
      </c>
      <c r="DZ16" s="10">
        <v>0</v>
      </c>
      <c r="EA16" s="10">
        <v>0</v>
      </c>
      <c r="EB16" s="10">
        <v>0</v>
      </c>
      <c r="EC16" s="10">
        <v>0</v>
      </c>
      <c r="ED16" s="10">
        <v>0</v>
      </c>
      <c r="EE16" s="10">
        <v>0</v>
      </c>
      <c r="EF16" s="10">
        <v>0</v>
      </c>
    </row>
    <row r="17" spans="4:136" x14ac:dyDescent="0.2">
      <c r="D17" s="10" t="s">
        <v>922</v>
      </c>
      <c r="E17" s="135" t="s">
        <v>168</v>
      </c>
      <c r="F17" s="135">
        <v>-1.4740771399999999</v>
      </c>
      <c r="G17" s="10">
        <v>101246</v>
      </c>
      <c r="I17" s="88">
        <v>993.11318454217007</v>
      </c>
      <c r="J17" s="10" t="s">
        <v>908</v>
      </c>
      <c r="K17" s="130">
        <v>29.993135593220355</v>
      </c>
      <c r="L17" s="10" t="s">
        <v>908</v>
      </c>
      <c r="M17" s="10" t="s">
        <v>71</v>
      </c>
      <c r="N17" s="10" t="s">
        <v>89</v>
      </c>
      <c r="O17" s="10" t="s">
        <v>909</v>
      </c>
      <c r="P17" s="10" t="s">
        <v>910</v>
      </c>
      <c r="Q17" s="10" t="s">
        <v>911</v>
      </c>
      <c r="S17" s="10" t="s">
        <v>918</v>
      </c>
      <c r="T17" s="10" t="s">
        <v>919</v>
      </c>
      <c r="U17" s="10" t="s">
        <v>919</v>
      </c>
      <c r="W17" s="10" t="s">
        <v>82</v>
      </c>
      <c r="X17" s="10" t="s">
        <v>71</v>
      </c>
      <c r="Y17" s="10" t="s">
        <v>82</v>
      </c>
      <c r="Z17" s="10" t="s">
        <v>71</v>
      </c>
      <c r="AB17" s="112" t="s">
        <v>914</v>
      </c>
      <c r="AC17" s="153">
        <v>46477</v>
      </c>
      <c r="AE17" s="10"/>
      <c r="AG17" s="10" t="s">
        <v>915</v>
      </c>
      <c r="AH17" s="38" t="s">
        <v>916</v>
      </c>
      <c r="AI17" s="84">
        <v>1</v>
      </c>
      <c r="AJ17" s="10" t="s">
        <v>79</v>
      </c>
      <c r="AK17" s="38"/>
      <c r="AL17" s="38"/>
      <c r="AM17" s="10"/>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88">
        <f t="shared" si="1"/>
        <v>390.02857142857147</v>
      </c>
      <c r="BQ17" s="88">
        <f t="shared" si="2"/>
        <v>390.02857142857147</v>
      </c>
      <c r="BR17" s="88">
        <f t="shared" si="2"/>
        <v>390.02857142857147</v>
      </c>
      <c r="BS17" s="88">
        <f t="shared" si="2"/>
        <v>390.02857142857147</v>
      </c>
      <c r="BT17" s="88">
        <f t="shared" si="2"/>
        <v>390.02857142857147</v>
      </c>
      <c r="BU17" s="88">
        <f t="shared" si="2"/>
        <v>390.02857142857147</v>
      </c>
      <c r="BV17" s="88">
        <f t="shared" si="2"/>
        <v>390.02857142857147</v>
      </c>
      <c r="BW17" s="88">
        <f t="shared" si="2"/>
        <v>390.02857142857147</v>
      </c>
      <c r="BX17" s="88">
        <f t="shared" si="2"/>
        <v>390.02857142857147</v>
      </c>
      <c r="BY17" s="88">
        <f t="shared" si="2"/>
        <v>390.02857142857147</v>
      </c>
      <c r="BZ17" s="88">
        <f t="shared" si="2"/>
        <v>390.02857142857147</v>
      </c>
      <c r="CA17" s="88">
        <f t="shared" si="2"/>
        <v>390.02857142857147</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88">
        <v>4680.3428571428576</v>
      </c>
      <c r="DM17" s="88">
        <v>4680.3428571428576</v>
      </c>
      <c r="DN17" s="88">
        <v>4680.3428571428576</v>
      </c>
      <c r="DO17" s="88">
        <v>4680.3428571428576</v>
      </c>
      <c r="DP17" s="88">
        <v>4680.3428571428576</v>
      </c>
      <c r="DQ17" s="88">
        <v>4680.3428571428576</v>
      </c>
      <c r="DR17" s="88">
        <v>4680.3428571428576</v>
      </c>
      <c r="DS17" s="88">
        <v>4680.3428571428576</v>
      </c>
      <c r="DT17" s="88">
        <v>4680.3428571428576</v>
      </c>
      <c r="DU17" s="88">
        <v>4680.3428571428576</v>
      </c>
      <c r="DW17" s="10">
        <v>0</v>
      </c>
      <c r="DX17" s="10">
        <v>0</v>
      </c>
      <c r="DY17" s="10">
        <v>0</v>
      </c>
      <c r="DZ17" s="10">
        <v>0</v>
      </c>
      <c r="EA17" s="10">
        <v>0</v>
      </c>
      <c r="EB17" s="10">
        <v>0</v>
      </c>
      <c r="EC17" s="10">
        <v>0</v>
      </c>
      <c r="ED17" s="10">
        <v>0</v>
      </c>
      <c r="EE17" s="10">
        <v>0</v>
      </c>
      <c r="EF17" s="10">
        <v>0</v>
      </c>
    </row>
    <row r="18" spans="4:136" x14ac:dyDescent="0.2">
      <c r="D18" s="10" t="s">
        <v>923</v>
      </c>
      <c r="E18" s="135" t="s">
        <v>170</v>
      </c>
      <c r="F18" s="135">
        <v>-0.16413907</v>
      </c>
      <c r="G18" s="10">
        <v>101905</v>
      </c>
      <c r="I18" s="88">
        <v>2431.8560662924519</v>
      </c>
      <c r="J18" s="10" t="s">
        <v>908</v>
      </c>
      <c r="K18" s="130">
        <v>27.890129449838174</v>
      </c>
      <c r="L18" s="10" t="s">
        <v>908</v>
      </c>
      <c r="M18" s="10" t="s">
        <v>71</v>
      </c>
      <c r="N18" s="10" t="s">
        <v>171</v>
      </c>
      <c r="O18" s="10" t="s">
        <v>909</v>
      </c>
      <c r="P18" s="10" t="s">
        <v>910</v>
      </c>
      <c r="Q18" s="10" t="s">
        <v>911</v>
      </c>
      <c r="S18" s="10" t="s">
        <v>912</v>
      </c>
      <c r="T18" s="10" t="s">
        <v>913</v>
      </c>
      <c r="U18" s="10" t="s">
        <v>913</v>
      </c>
      <c r="W18" s="10" t="s">
        <v>82</v>
      </c>
      <c r="X18" s="10" t="s">
        <v>71</v>
      </c>
      <c r="Y18" s="10" t="s">
        <v>82</v>
      </c>
      <c r="Z18" s="10" t="s">
        <v>71</v>
      </c>
      <c r="AB18" s="112" t="s">
        <v>914</v>
      </c>
      <c r="AC18" s="153">
        <v>46477</v>
      </c>
      <c r="AE18" s="10"/>
      <c r="AG18" s="10" t="s">
        <v>915</v>
      </c>
      <c r="AH18" s="38" t="s">
        <v>916</v>
      </c>
      <c r="AI18" s="84">
        <v>1</v>
      </c>
      <c r="AJ18" s="10" t="s">
        <v>79</v>
      </c>
      <c r="AK18" s="38"/>
      <c r="AL18" s="38"/>
      <c r="AM18" s="10"/>
      <c r="AN18" s="10"/>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88">
        <f t="shared" si="1"/>
        <v>666.66666666666663</v>
      </c>
      <c r="BQ18" s="88">
        <f t="shared" si="2"/>
        <v>666.66666666666663</v>
      </c>
      <c r="BR18" s="88">
        <f t="shared" si="2"/>
        <v>666.66666666666663</v>
      </c>
      <c r="BS18" s="88">
        <f t="shared" si="2"/>
        <v>666.66666666666663</v>
      </c>
      <c r="BT18" s="88">
        <f t="shared" si="2"/>
        <v>666.66666666666663</v>
      </c>
      <c r="BU18" s="88">
        <f t="shared" si="2"/>
        <v>666.66666666666663</v>
      </c>
      <c r="BV18" s="88">
        <f t="shared" si="2"/>
        <v>666.66666666666663</v>
      </c>
      <c r="BW18" s="88">
        <f t="shared" si="2"/>
        <v>666.66666666666663</v>
      </c>
      <c r="BX18" s="88">
        <f t="shared" si="2"/>
        <v>666.66666666666663</v>
      </c>
      <c r="BY18" s="88">
        <f t="shared" si="2"/>
        <v>666.66666666666663</v>
      </c>
      <c r="BZ18" s="88">
        <f t="shared" si="2"/>
        <v>666.66666666666663</v>
      </c>
      <c r="CA18" s="88">
        <f t="shared" si="2"/>
        <v>666.66666666666663</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88">
        <v>8000</v>
      </c>
      <c r="DM18" s="88">
        <v>8000</v>
      </c>
      <c r="DN18" s="88">
        <v>8000</v>
      </c>
      <c r="DO18" s="88">
        <v>8000</v>
      </c>
      <c r="DP18" s="88">
        <v>8000</v>
      </c>
      <c r="DQ18" s="88">
        <v>8000</v>
      </c>
      <c r="DR18" s="88">
        <v>8000</v>
      </c>
      <c r="DS18" s="88">
        <v>8000</v>
      </c>
      <c r="DT18" s="88">
        <v>8000</v>
      </c>
      <c r="DU18" s="88">
        <v>8000</v>
      </c>
      <c r="DW18" s="10">
        <v>0</v>
      </c>
      <c r="DX18" s="10">
        <v>0</v>
      </c>
      <c r="DY18" s="10">
        <v>0</v>
      </c>
      <c r="DZ18" s="10">
        <v>0</v>
      </c>
      <c r="EA18" s="10">
        <v>0</v>
      </c>
      <c r="EB18" s="10">
        <v>0</v>
      </c>
      <c r="EC18" s="10">
        <v>0</v>
      </c>
      <c r="ED18" s="10">
        <v>0</v>
      </c>
      <c r="EE18" s="10">
        <v>0</v>
      </c>
      <c r="EF18" s="10">
        <v>0</v>
      </c>
    </row>
    <row r="19" spans="4:136" x14ac:dyDescent="0.2">
      <c r="D19" s="10" t="s">
        <v>924</v>
      </c>
      <c r="E19" s="135" t="s">
        <v>175</v>
      </c>
      <c r="F19" s="135">
        <v>0.39589027999999998</v>
      </c>
      <c r="G19" s="10">
        <v>101794</v>
      </c>
      <c r="I19" s="88">
        <v>1235.9513985499998</v>
      </c>
      <c r="J19" s="10" t="s">
        <v>908</v>
      </c>
      <c r="K19" s="130">
        <v>21.924154589371987</v>
      </c>
      <c r="L19" s="10" t="s">
        <v>908</v>
      </c>
      <c r="M19" s="10" t="s">
        <v>71</v>
      </c>
      <c r="N19" s="10" t="s">
        <v>77</v>
      </c>
      <c r="O19" s="10" t="s">
        <v>909</v>
      </c>
      <c r="P19" s="10" t="s">
        <v>910</v>
      </c>
      <c r="Q19" s="10" t="s">
        <v>911</v>
      </c>
      <c r="S19" s="10" t="s">
        <v>918</v>
      </c>
      <c r="T19" s="10" t="s">
        <v>919</v>
      </c>
      <c r="U19" s="10" t="s">
        <v>919</v>
      </c>
      <c r="W19" s="10" t="s">
        <v>82</v>
      </c>
      <c r="X19" s="10" t="s">
        <v>71</v>
      </c>
      <c r="Y19" s="10" t="s">
        <v>82</v>
      </c>
      <c r="Z19" s="10" t="s">
        <v>71</v>
      </c>
      <c r="AB19" s="112" t="s">
        <v>914</v>
      </c>
      <c r="AC19" s="153">
        <v>46477</v>
      </c>
      <c r="AE19" s="10"/>
      <c r="AG19" s="10" t="s">
        <v>915</v>
      </c>
      <c r="AH19" s="38" t="s">
        <v>916</v>
      </c>
      <c r="AI19" s="95">
        <v>1</v>
      </c>
      <c r="AJ19" s="10" t="s">
        <v>79</v>
      </c>
      <c r="AK19" s="38"/>
      <c r="AL19" s="38"/>
      <c r="AM19" s="10"/>
      <c r="AN19" s="10"/>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88">
        <f t="shared" si="1"/>
        <v>343.09006802721092</v>
      </c>
      <c r="BQ19" s="88">
        <f t="shared" si="2"/>
        <v>343.09006802721092</v>
      </c>
      <c r="BR19" s="88">
        <f t="shared" si="2"/>
        <v>343.09006802721092</v>
      </c>
      <c r="BS19" s="88">
        <f t="shared" si="2"/>
        <v>343.09006802721092</v>
      </c>
      <c r="BT19" s="88">
        <f t="shared" si="2"/>
        <v>343.09006802721092</v>
      </c>
      <c r="BU19" s="88">
        <f t="shared" si="2"/>
        <v>343.09006802721092</v>
      </c>
      <c r="BV19" s="88">
        <f t="shared" si="2"/>
        <v>343.09006802721092</v>
      </c>
      <c r="BW19" s="88">
        <f t="shared" si="2"/>
        <v>343.09006802721092</v>
      </c>
      <c r="BX19" s="88">
        <f t="shared" si="2"/>
        <v>343.09006802721092</v>
      </c>
      <c r="BY19" s="88">
        <f t="shared" si="2"/>
        <v>343.09006802721092</v>
      </c>
      <c r="BZ19" s="88">
        <f t="shared" si="2"/>
        <v>343.09006802721092</v>
      </c>
      <c r="CA19" s="88">
        <f t="shared" si="2"/>
        <v>343.09006802721092</v>
      </c>
      <c r="CC19" s="10">
        <v>0</v>
      </c>
      <c r="CD19" s="10">
        <v>0</v>
      </c>
      <c r="CE19" s="10">
        <v>0</v>
      </c>
      <c r="CF19" s="10">
        <v>0</v>
      </c>
      <c r="CG19" s="10">
        <v>0</v>
      </c>
      <c r="CH19" s="10">
        <v>0</v>
      </c>
      <c r="CI19" s="10">
        <v>0</v>
      </c>
      <c r="CJ19" s="10">
        <v>0</v>
      </c>
      <c r="CK19" s="10">
        <v>0</v>
      </c>
      <c r="CL19" s="10">
        <v>0</v>
      </c>
      <c r="CM19" s="10">
        <v>0</v>
      </c>
      <c r="CN19" s="10">
        <v>0</v>
      </c>
      <c r="CP19" s="10">
        <v>0</v>
      </c>
      <c r="CQ19" s="10">
        <v>0</v>
      </c>
      <c r="CR19" s="10">
        <v>0</v>
      </c>
      <c r="CS19" s="10">
        <v>0</v>
      </c>
      <c r="CT19" s="10">
        <v>0</v>
      </c>
      <c r="CU19" s="10">
        <v>0</v>
      </c>
      <c r="CV19" s="10">
        <v>0</v>
      </c>
      <c r="CW19" s="10">
        <v>0</v>
      </c>
      <c r="CX19" s="10">
        <v>0</v>
      </c>
      <c r="CY19" s="10">
        <v>0</v>
      </c>
      <c r="DA19" s="10">
        <v>0</v>
      </c>
      <c r="DB19" s="10">
        <v>0</v>
      </c>
      <c r="DC19" s="10">
        <v>0</v>
      </c>
      <c r="DD19" s="10">
        <v>0</v>
      </c>
      <c r="DE19" s="10">
        <v>0</v>
      </c>
      <c r="DF19" s="10">
        <v>0</v>
      </c>
      <c r="DG19" s="10">
        <v>0</v>
      </c>
      <c r="DH19" s="10">
        <v>0</v>
      </c>
      <c r="DI19" s="10">
        <v>0</v>
      </c>
      <c r="DJ19" s="10">
        <v>0</v>
      </c>
      <c r="DL19" s="88">
        <v>4117.080816326531</v>
      </c>
      <c r="DM19" s="88">
        <v>4117.080816326531</v>
      </c>
      <c r="DN19" s="88">
        <v>4117.080816326531</v>
      </c>
      <c r="DO19" s="88">
        <v>4117.080816326531</v>
      </c>
      <c r="DP19" s="88">
        <v>4117.080816326531</v>
      </c>
      <c r="DQ19" s="88">
        <v>4117.080816326531</v>
      </c>
      <c r="DR19" s="88">
        <v>3487.12</v>
      </c>
      <c r="DS19" s="88">
        <v>0</v>
      </c>
      <c r="DT19" s="88">
        <v>0</v>
      </c>
      <c r="DU19" s="88">
        <v>0</v>
      </c>
      <c r="DW19" s="10">
        <v>0</v>
      </c>
      <c r="DX19" s="10">
        <v>0</v>
      </c>
      <c r="DY19" s="10">
        <v>0</v>
      </c>
      <c r="DZ19" s="10">
        <v>0</v>
      </c>
      <c r="EA19" s="10">
        <v>0</v>
      </c>
      <c r="EB19" s="10">
        <v>0</v>
      </c>
      <c r="EC19" s="10">
        <v>0</v>
      </c>
      <c r="ED19" s="10">
        <v>0</v>
      </c>
      <c r="EE19" s="10">
        <v>0</v>
      </c>
      <c r="EF19" s="10">
        <v>0</v>
      </c>
    </row>
    <row r="20" spans="4:136" x14ac:dyDescent="0.2">
      <c r="D20" s="10" t="s">
        <v>925</v>
      </c>
      <c r="E20" s="135" t="s">
        <v>184</v>
      </c>
      <c r="F20" s="135">
        <v>0.44586661999999999</v>
      </c>
      <c r="G20" s="10">
        <v>102708</v>
      </c>
      <c r="I20" s="88">
        <v>1389.4401235780142</v>
      </c>
      <c r="J20" s="10" t="s">
        <v>908</v>
      </c>
      <c r="K20" s="130">
        <v>25.072588652482281</v>
      </c>
      <c r="L20" s="10" t="s">
        <v>908</v>
      </c>
      <c r="M20" s="10" t="s">
        <v>71</v>
      </c>
      <c r="N20" s="10" t="s">
        <v>89</v>
      </c>
      <c r="O20" s="10" t="s">
        <v>909</v>
      </c>
      <c r="P20" s="10" t="s">
        <v>910</v>
      </c>
      <c r="Q20" s="10" t="s">
        <v>911</v>
      </c>
      <c r="S20" s="10" t="s">
        <v>918</v>
      </c>
      <c r="T20" s="10" t="s">
        <v>919</v>
      </c>
      <c r="U20" s="10" t="s">
        <v>919</v>
      </c>
      <c r="W20" s="10" t="s">
        <v>82</v>
      </c>
      <c r="X20" s="10" t="s">
        <v>71</v>
      </c>
      <c r="Y20" s="10" t="s">
        <v>82</v>
      </c>
      <c r="Z20" s="10" t="s">
        <v>71</v>
      </c>
      <c r="AB20" s="112" t="s">
        <v>914</v>
      </c>
      <c r="AC20" s="153">
        <v>47515</v>
      </c>
      <c r="AE20" s="10"/>
      <c r="AG20" s="10" t="s">
        <v>915</v>
      </c>
      <c r="AH20" s="38" t="s">
        <v>916</v>
      </c>
      <c r="AI20" s="95">
        <v>1</v>
      </c>
      <c r="AJ20" s="10" t="s">
        <v>79</v>
      </c>
      <c r="AK20" s="38"/>
      <c r="AL20" s="38"/>
      <c r="AM20" s="10"/>
      <c r="AN20" s="10"/>
      <c r="AP20" s="10">
        <v>0</v>
      </c>
      <c r="AQ20" s="10">
        <v>0</v>
      </c>
      <c r="AR20" s="10">
        <v>0</v>
      </c>
      <c r="AS20" s="10">
        <v>0</v>
      </c>
      <c r="AT20" s="10">
        <v>0</v>
      </c>
      <c r="AU20" s="10">
        <v>0</v>
      </c>
      <c r="AV20" s="10">
        <v>0</v>
      </c>
      <c r="AW20" s="10">
        <v>0</v>
      </c>
      <c r="AX20" s="10">
        <v>0</v>
      </c>
      <c r="AY20" s="10">
        <v>0</v>
      </c>
      <c r="AZ20" s="10">
        <v>0</v>
      </c>
      <c r="BA20" s="10">
        <v>0</v>
      </c>
      <c r="BC20" s="10">
        <v>0</v>
      </c>
      <c r="BD20" s="10">
        <v>0</v>
      </c>
      <c r="BE20" s="10">
        <v>0</v>
      </c>
      <c r="BF20" s="10">
        <v>0</v>
      </c>
      <c r="BG20" s="10">
        <v>0</v>
      </c>
      <c r="BH20" s="10">
        <v>0</v>
      </c>
      <c r="BI20" s="10">
        <v>0</v>
      </c>
      <c r="BJ20" s="10">
        <v>0</v>
      </c>
      <c r="BK20" s="10">
        <v>0</v>
      </c>
      <c r="BL20" s="10">
        <v>0</v>
      </c>
      <c r="BM20" s="10">
        <v>0</v>
      </c>
      <c r="BN20" s="10">
        <v>0</v>
      </c>
      <c r="BP20" s="88">
        <f t="shared" si="1"/>
        <v>304.56096598639454</v>
      </c>
      <c r="BQ20" s="88">
        <f t="shared" si="2"/>
        <v>304.56096598639454</v>
      </c>
      <c r="BR20" s="88">
        <f t="shared" si="2"/>
        <v>304.56096598639454</v>
      </c>
      <c r="BS20" s="88">
        <f t="shared" si="2"/>
        <v>304.56096598639454</v>
      </c>
      <c r="BT20" s="88">
        <f t="shared" si="2"/>
        <v>304.56096598639454</v>
      </c>
      <c r="BU20" s="88">
        <f t="shared" si="2"/>
        <v>304.56096598639454</v>
      </c>
      <c r="BV20" s="88">
        <f t="shared" si="2"/>
        <v>304.56096598639454</v>
      </c>
      <c r="BW20" s="88">
        <f t="shared" si="2"/>
        <v>304.56096598639454</v>
      </c>
      <c r="BX20" s="88">
        <f t="shared" si="2"/>
        <v>304.56096598639454</v>
      </c>
      <c r="BY20" s="88">
        <f t="shared" si="2"/>
        <v>304.56096598639454</v>
      </c>
      <c r="BZ20" s="88">
        <f t="shared" si="2"/>
        <v>304.56096598639454</v>
      </c>
      <c r="CA20" s="88">
        <f t="shared" si="2"/>
        <v>304.56096598639454</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88">
        <v>3654.7315918367344</v>
      </c>
      <c r="DM20" s="88">
        <v>3654.7315918367344</v>
      </c>
      <c r="DN20" s="88">
        <v>3654.7315918367344</v>
      </c>
      <c r="DO20" s="88">
        <v>3654.7315918367344</v>
      </c>
      <c r="DP20" s="88">
        <v>3654.7315918367344</v>
      </c>
      <c r="DQ20" s="88">
        <v>3654.7315918367344</v>
      </c>
      <c r="DR20" s="88">
        <v>3858.4</v>
      </c>
      <c r="DS20" s="88">
        <v>30700</v>
      </c>
      <c r="DT20" s="88">
        <v>30700</v>
      </c>
      <c r="DU20" s="88">
        <v>30700</v>
      </c>
      <c r="DW20" s="10">
        <v>0</v>
      </c>
      <c r="DX20" s="10">
        <v>0</v>
      </c>
      <c r="DY20" s="10">
        <v>0</v>
      </c>
      <c r="DZ20" s="10">
        <v>0</v>
      </c>
      <c r="EA20" s="10">
        <v>0</v>
      </c>
      <c r="EB20" s="10">
        <v>0</v>
      </c>
      <c r="EC20" s="10">
        <v>0</v>
      </c>
      <c r="ED20" s="10">
        <v>0</v>
      </c>
      <c r="EE20" s="10">
        <v>0</v>
      </c>
      <c r="EF20" s="10">
        <v>0</v>
      </c>
    </row>
    <row r="21" spans="4:136" x14ac:dyDescent="0.2">
      <c r="D21" s="10" t="s">
        <v>180</v>
      </c>
      <c r="E21" s="135" t="s">
        <v>97</v>
      </c>
      <c r="F21" s="135">
        <v>0.50846324099999995</v>
      </c>
      <c r="G21" s="10">
        <v>107431</v>
      </c>
      <c r="I21" s="88">
        <v>6003.6898133333334</v>
      </c>
      <c r="J21" s="10" t="s">
        <v>908</v>
      </c>
      <c r="K21" s="130">
        <v>27.462944444444449</v>
      </c>
      <c r="L21" s="10" t="s">
        <v>908</v>
      </c>
      <c r="M21" s="10" t="s">
        <v>71</v>
      </c>
      <c r="N21" s="10" t="s">
        <v>89</v>
      </c>
      <c r="O21" s="10" t="s">
        <v>909</v>
      </c>
      <c r="P21" s="10" t="s">
        <v>910</v>
      </c>
      <c r="Q21" s="10" t="s">
        <v>911</v>
      </c>
      <c r="S21" s="10" t="s">
        <v>926</v>
      </c>
      <c r="T21" s="10" t="s">
        <v>927</v>
      </c>
      <c r="U21" s="10" t="s">
        <v>82</v>
      </c>
      <c r="W21" s="10" t="s">
        <v>82</v>
      </c>
      <c r="X21" s="10" t="s">
        <v>71</v>
      </c>
      <c r="Y21" s="10" t="s">
        <v>82</v>
      </c>
      <c r="Z21" s="10" t="s">
        <v>71</v>
      </c>
      <c r="AB21" s="112" t="s">
        <v>914</v>
      </c>
      <c r="AC21" s="153">
        <v>48666</v>
      </c>
      <c r="AE21" s="10"/>
      <c r="AG21" s="10" t="s">
        <v>915</v>
      </c>
      <c r="AH21" s="38" t="s">
        <v>916</v>
      </c>
      <c r="AI21" s="95">
        <v>1</v>
      </c>
      <c r="AJ21" s="10" t="s">
        <v>79</v>
      </c>
      <c r="AK21" s="38"/>
      <c r="AL21" s="38"/>
      <c r="AM21" s="10"/>
      <c r="AN21" s="10"/>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88">
        <f t="shared" si="1"/>
        <v>971.10857142857105</v>
      </c>
      <c r="BQ21" s="88">
        <f t="shared" si="2"/>
        <v>971.10857142857105</v>
      </c>
      <c r="BR21" s="88">
        <f t="shared" si="2"/>
        <v>971.10857142857105</v>
      </c>
      <c r="BS21" s="88">
        <f t="shared" si="2"/>
        <v>971.10857142857105</v>
      </c>
      <c r="BT21" s="88">
        <f t="shared" si="2"/>
        <v>971.10857142857105</v>
      </c>
      <c r="BU21" s="88">
        <f t="shared" si="2"/>
        <v>971.10857142857105</v>
      </c>
      <c r="BV21" s="88">
        <f t="shared" si="2"/>
        <v>971.10857142857105</v>
      </c>
      <c r="BW21" s="88">
        <f t="shared" si="2"/>
        <v>971.10857142857105</v>
      </c>
      <c r="BX21" s="88">
        <f t="shared" si="2"/>
        <v>971.10857142857105</v>
      </c>
      <c r="BY21" s="88">
        <f t="shared" si="2"/>
        <v>971.10857142857105</v>
      </c>
      <c r="BZ21" s="88">
        <f t="shared" si="2"/>
        <v>971.10857142857105</v>
      </c>
      <c r="CA21" s="88">
        <f t="shared" si="2"/>
        <v>971.10857142857105</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88">
        <v>11653.302857142853</v>
      </c>
      <c r="DM21" s="88">
        <v>11653.302857142853</v>
      </c>
      <c r="DN21" s="88">
        <v>11653.302857142853</v>
      </c>
      <c r="DO21" s="88">
        <v>11653.302857142853</v>
      </c>
      <c r="DP21" s="88">
        <v>11653.302857142853</v>
      </c>
      <c r="DQ21" s="88">
        <v>11653.302857142853</v>
      </c>
      <c r="DR21" s="88">
        <v>13633.62</v>
      </c>
      <c r="DS21" s="88">
        <v>13633.62</v>
      </c>
      <c r="DT21" s="88">
        <v>13633.62</v>
      </c>
      <c r="DU21" s="88">
        <v>13633.62</v>
      </c>
      <c r="DW21" s="10">
        <v>0</v>
      </c>
      <c r="DX21" s="10">
        <v>0</v>
      </c>
      <c r="DY21" s="10">
        <v>0</v>
      </c>
      <c r="DZ21" s="10">
        <v>0</v>
      </c>
      <c r="EA21" s="10">
        <v>0</v>
      </c>
      <c r="EB21" s="10">
        <v>0</v>
      </c>
      <c r="EC21" s="10">
        <v>0</v>
      </c>
      <c r="ED21" s="10">
        <v>0</v>
      </c>
      <c r="EE21" s="10">
        <v>0</v>
      </c>
      <c r="EF21" s="10">
        <v>0</v>
      </c>
    </row>
    <row r="22" spans="4:136" x14ac:dyDescent="0.2">
      <c r="D22" s="10" t="s">
        <v>363</v>
      </c>
      <c r="E22" s="135" t="s">
        <v>232</v>
      </c>
      <c r="F22" s="135">
        <v>-1.4487110000000001</v>
      </c>
      <c r="G22" s="10">
        <v>100368</v>
      </c>
      <c r="I22" s="88">
        <v>8646.3533965020069</v>
      </c>
      <c r="J22" s="10" t="s">
        <v>908</v>
      </c>
      <c r="K22" s="130">
        <v>24.748067924528304</v>
      </c>
      <c r="L22" s="10" t="s">
        <v>908</v>
      </c>
      <c r="M22" s="10" t="s">
        <v>71</v>
      </c>
      <c r="N22" s="10" t="s">
        <v>89</v>
      </c>
      <c r="O22" s="10" t="s">
        <v>909</v>
      </c>
      <c r="P22" s="10" t="s">
        <v>910</v>
      </c>
      <c r="Q22" s="10" t="s">
        <v>911</v>
      </c>
      <c r="S22" s="10" t="s">
        <v>912</v>
      </c>
      <c r="T22" s="10" t="s">
        <v>927</v>
      </c>
      <c r="U22" s="10" t="s">
        <v>82</v>
      </c>
      <c r="W22" s="10" t="s">
        <v>82</v>
      </c>
      <c r="X22" s="10" t="s">
        <v>71</v>
      </c>
      <c r="Y22" s="10" t="s">
        <v>82</v>
      </c>
      <c r="Z22" s="10" t="s">
        <v>71</v>
      </c>
      <c r="AB22" s="112" t="s">
        <v>914</v>
      </c>
      <c r="AC22" s="153">
        <v>46477</v>
      </c>
      <c r="AE22" s="10"/>
      <c r="AG22" s="10" t="s">
        <v>915</v>
      </c>
      <c r="AH22" s="38" t="s">
        <v>916</v>
      </c>
      <c r="AI22" s="95">
        <v>1</v>
      </c>
      <c r="AJ22" s="10" t="s">
        <v>79</v>
      </c>
      <c r="AK22" s="38"/>
      <c r="AL22" s="38"/>
      <c r="AM22" s="10"/>
      <c r="AN22" s="10"/>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88">
        <f t="shared" si="1"/>
        <v>1512.8380952380955</v>
      </c>
      <c r="BQ22" s="88">
        <f t="shared" si="2"/>
        <v>1512.8380952380955</v>
      </c>
      <c r="BR22" s="88">
        <f t="shared" si="2"/>
        <v>1512.8380952380955</v>
      </c>
      <c r="BS22" s="88">
        <f t="shared" si="2"/>
        <v>1512.8380952380955</v>
      </c>
      <c r="BT22" s="88">
        <f t="shared" si="2"/>
        <v>1512.8380952380955</v>
      </c>
      <c r="BU22" s="88">
        <f t="shared" si="2"/>
        <v>1512.8380952380955</v>
      </c>
      <c r="BV22" s="88">
        <f t="shared" si="2"/>
        <v>1512.8380952380955</v>
      </c>
      <c r="BW22" s="88">
        <f t="shared" si="2"/>
        <v>1512.8380952380955</v>
      </c>
      <c r="BX22" s="88">
        <f t="shared" si="2"/>
        <v>1512.8380952380955</v>
      </c>
      <c r="BY22" s="88">
        <f t="shared" si="2"/>
        <v>1512.8380952380955</v>
      </c>
      <c r="BZ22" s="88">
        <f t="shared" si="2"/>
        <v>1512.8380952380955</v>
      </c>
      <c r="CA22" s="88">
        <f t="shared" si="2"/>
        <v>1512.8380952380955</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88">
        <v>18154.057142857146</v>
      </c>
      <c r="DM22" s="88">
        <v>18154.057142857146</v>
      </c>
      <c r="DN22" s="88">
        <v>18154.057142857146</v>
      </c>
      <c r="DO22" s="88">
        <v>18154.057142857146</v>
      </c>
      <c r="DP22" s="88">
        <v>18154.057142857146</v>
      </c>
      <c r="DQ22" s="88">
        <v>18154.057142857146</v>
      </c>
      <c r="DR22" s="88">
        <v>20236</v>
      </c>
      <c r="DS22" s="88">
        <v>20236</v>
      </c>
      <c r="DT22" s="88">
        <v>20236</v>
      </c>
      <c r="DU22" s="88">
        <v>20236</v>
      </c>
      <c r="DW22" s="10">
        <v>0</v>
      </c>
      <c r="DX22" s="10">
        <v>0</v>
      </c>
      <c r="DY22" s="10">
        <v>0</v>
      </c>
      <c r="DZ22" s="10">
        <v>0</v>
      </c>
      <c r="EA22" s="10">
        <v>0</v>
      </c>
      <c r="EB22" s="10">
        <v>0</v>
      </c>
      <c r="EC22" s="10">
        <v>0</v>
      </c>
      <c r="ED22" s="10">
        <v>0</v>
      </c>
      <c r="EE22" s="10">
        <v>0</v>
      </c>
      <c r="EF22" s="10">
        <v>0</v>
      </c>
    </row>
    <row r="23" spans="4:136" x14ac:dyDescent="0.2">
      <c r="D23" s="10" t="s">
        <v>928</v>
      </c>
      <c r="E23" s="135" t="s">
        <v>238</v>
      </c>
      <c r="F23" s="135">
        <v>0.62788502000000002</v>
      </c>
      <c r="G23" s="10">
        <v>100710</v>
      </c>
      <c r="I23" s="88">
        <v>4590.5900042212961</v>
      </c>
      <c r="J23" s="10" t="s">
        <v>908</v>
      </c>
      <c r="K23" s="130">
        <v>22.728224043715855</v>
      </c>
      <c r="L23" s="10" t="s">
        <v>908</v>
      </c>
      <c r="M23" s="10" t="s">
        <v>71</v>
      </c>
      <c r="N23" s="10" t="s">
        <v>77</v>
      </c>
      <c r="O23" s="10" t="s">
        <v>909</v>
      </c>
      <c r="P23" s="10" t="s">
        <v>910</v>
      </c>
      <c r="Q23" s="10" t="s">
        <v>911</v>
      </c>
      <c r="S23" s="10" t="s">
        <v>918</v>
      </c>
      <c r="T23" s="10" t="s">
        <v>929</v>
      </c>
      <c r="U23" s="10" t="s">
        <v>82</v>
      </c>
      <c r="W23" s="10" t="s">
        <v>82</v>
      </c>
      <c r="X23" s="10" t="s">
        <v>71</v>
      </c>
      <c r="Y23" s="10" t="s">
        <v>82</v>
      </c>
      <c r="Z23" s="10" t="s">
        <v>71</v>
      </c>
      <c r="AB23" s="112" t="s">
        <v>914</v>
      </c>
      <c r="AC23" s="153">
        <v>46477</v>
      </c>
      <c r="AE23" s="10"/>
      <c r="AG23" s="10" t="s">
        <v>915</v>
      </c>
      <c r="AH23" s="38" t="s">
        <v>916</v>
      </c>
      <c r="AI23" s="95">
        <v>1</v>
      </c>
      <c r="AJ23" s="10" t="s">
        <v>79</v>
      </c>
      <c r="AK23" s="38"/>
      <c r="AL23" s="38"/>
      <c r="AM23" s="10"/>
      <c r="AN23" s="10"/>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88">
        <f t="shared" si="1"/>
        <v>851.95469387755099</v>
      </c>
      <c r="BQ23" s="88">
        <f t="shared" si="2"/>
        <v>851.95469387755099</v>
      </c>
      <c r="BR23" s="88">
        <f t="shared" si="2"/>
        <v>851.95469387755099</v>
      </c>
      <c r="BS23" s="88">
        <f t="shared" si="2"/>
        <v>851.95469387755099</v>
      </c>
      <c r="BT23" s="88">
        <f t="shared" si="2"/>
        <v>851.95469387755099</v>
      </c>
      <c r="BU23" s="88">
        <f t="shared" si="2"/>
        <v>851.95469387755099</v>
      </c>
      <c r="BV23" s="88">
        <f t="shared" si="2"/>
        <v>851.95469387755099</v>
      </c>
      <c r="BW23" s="88">
        <f t="shared" si="2"/>
        <v>851.95469387755099</v>
      </c>
      <c r="BX23" s="88">
        <f t="shared" si="2"/>
        <v>851.95469387755099</v>
      </c>
      <c r="BY23" s="88">
        <f t="shared" si="2"/>
        <v>851.95469387755099</v>
      </c>
      <c r="BZ23" s="88">
        <f t="shared" si="2"/>
        <v>851.95469387755099</v>
      </c>
      <c r="CA23" s="88">
        <f t="shared" si="2"/>
        <v>851.95469387755099</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88">
        <v>10223.456326530611</v>
      </c>
      <c r="DM23" s="88">
        <v>10223.456326530611</v>
      </c>
      <c r="DN23" s="88">
        <v>10223.456326530611</v>
      </c>
      <c r="DO23" s="88">
        <v>10223.456326530611</v>
      </c>
      <c r="DP23" s="88">
        <v>10223.456326530611</v>
      </c>
      <c r="DQ23" s="88">
        <v>10223.456326530611</v>
      </c>
      <c r="DR23" s="88">
        <v>6384.924</v>
      </c>
      <c r="DS23" s="88">
        <v>0</v>
      </c>
      <c r="DT23" s="88">
        <v>0</v>
      </c>
      <c r="DU23" s="88">
        <v>0</v>
      </c>
      <c r="DW23" s="10">
        <v>0</v>
      </c>
      <c r="DX23" s="10">
        <v>0</v>
      </c>
      <c r="DY23" s="10">
        <v>0</v>
      </c>
      <c r="DZ23" s="10">
        <v>0</v>
      </c>
      <c r="EA23" s="10">
        <v>0</v>
      </c>
      <c r="EB23" s="10">
        <v>0</v>
      </c>
      <c r="EC23" s="10">
        <v>0</v>
      </c>
      <c r="ED23" s="10">
        <v>0</v>
      </c>
      <c r="EE23" s="10">
        <v>0</v>
      </c>
      <c r="EF23" s="10">
        <v>0</v>
      </c>
    </row>
    <row r="24" spans="4:136" x14ac:dyDescent="0.2">
      <c r="D24" s="10" t="s">
        <v>250</v>
      </c>
      <c r="E24" s="135">
        <v>50.793899000000003</v>
      </c>
      <c r="F24" s="135">
        <v>6.999E-3</v>
      </c>
      <c r="G24" s="10">
        <v>102199</v>
      </c>
      <c r="I24" s="88">
        <v>4588.6151314410299</v>
      </c>
      <c r="J24" s="10" t="s">
        <v>908</v>
      </c>
      <c r="K24" s="130">
        <v>29.415762857142855</v>
      </c>
      <c r="L24" s="10" t="s">
        <v>908</v>
      </c>
      <c r="M24" s="10" t="s">
        <v>71</v>
      </c>
      <c r="N24" s="10" t="s">
        <v>265</v>
      </c>
      <c r="O24" s="10" t="s">
        <v>909</v>
      </c>
      <c r="P24" s="10" t="s">
        <v>910</v>
      </c>
      <c r="Q24" s="10" t="s">
        <v>911</v>
      </c>
      <c r="S24" s="10" t="s">
        <v>926</v>
      </c>
      <c r="T24" s="10" t="s">
        <v>927</v>
      </c>
      <c r="U24" s="10" t="s">
        <v>82</v>
      </c>
      <c r="W24" s="10" t="s">
        <v>82</v>
      </c>
      <c r="X24" s="10" t="s">
        <v>71</v>
      </c>
      <c r="Y24" s="10" t="s">
        <v>82</v>
      </c>
      <c r="Z24" s="10" t="s">
        <v>71</v>
      </c>
      <c r="AB24" s="112" t="s">
        <v>914</v>
      </c>
      <c r="AC24" s="153">
        <v>48602</v>
      </c>
      <c r="AE24" s="10"/>
      <c r="AG24" s="10" t="s">
        <v>915</v>
      </c>
      <c r="AH24" s="38" t="s">
        <v>916</v>
      </c>
      <c r="AI24" s="95">
        <v>1</v>
      </c>
      <c r="AJ24" s="10" t="s">
        <v>79</v>
      </c>
      <c r="AK24" s="38"/>
      <c r="AL24" s="38"/>
      <c r="AM24" s="10"/>
      <c r="AN24" s="10"/>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88">
        <f t="shared" si="1"/>
        <v>791.66666666666663</v>
      </c>
      <c r="BQ24" s="88">
        <f t="shared" si="2"/>
        <v>791.66666666666663</v>
      </c>
      <c r="BR24" s="88">
        <f t="shared" si="2"/>
        <v>791.66666666666663</v>
      </c>
      <c r="BS24" s="88">
        <f t="shared" si="2"/>
        <v>791.66666666666663</v>
      </c>
      <c r="BT24" s="88">
        <f t="shared" si="2"/>
        <v>791.66666666666663</v>
      </c>
      <c r="BU24" s="88">
        <f t="shared" si="2"/>
        <v>791.66666666666663</v>
      </c>
      <c r="BV24" s="88">
        <f t="shared" si="2"/>
        <v>791.66666666666663</v>
      </c>
      <c r="BW24" s="88">
        <f t="shared" si="2"/>
        <v>791.66666666666663</v>
      </c>
      <c r="BX24" s="88">
        <f t="shared" si="2"/>
        <v>791.66666666666663</v>
      </c>
      <c r="BY24" s="88">
        <f t="shared" si="2"/>
        <v>791.66666666666663</v>
      </c>
      <c r="BZ24" s="88">
        <f t="shared" si="2"/>
        <v>791.66666666666663</v>
      </c>
      <c r="CA24" s="88">
        <f t="shared" si="2"/>
        <v>791.66666666666663</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88">
        <v>9500</v>
      </c>
      <c r="DM24" s="88">
        <v>9500</v>
      </c>
      <c r="DN24" s="88">
        <v>9500</v>
      </c>
      <c r="DO24" s="88">
        <v>9500</v>
      </c>
      <c r="DP24" s="88">
        <v>9500</v>
      </c>
      <c r="DQ24" s="88">
        <v>9500</v>
      </c>
      <c r="DR24" s="88">
        <v>9500</v>
      </c>
      <c r="DS24" s="88">
        <v>9500</v>
      </c>
      <c r="DT24" s="88">
        <v>9500</v>
      </c>
      <c r="DU24" s="88">
        <v>9500</v>
      </c>
      <c r="DW24" s="10">
        <v>0</v>
      </c>
      <c r="DX24" s="10">
        <v>0</v>
      </c>
      <c r="DY24" s="10">
        <v>0</v>
      </c>
      <c r="DZ24" s="10">
        <v>0</v>
      </c>
      <c r="EA24" s="10">
        <v>0</v>
      </c>
      <c r="EB24" s="10">
        <v>0</v>
      </c>
      <c r="EC24" s="10">
        <v>0</v>
      </c>
      <c r="ED24" s="10">
        <v>0</v>
      </c>
      <c r="EE24" s="10">
        <v>0</v>
      </c>
      <c r="EF24" s="10">
        <v>0</v>
      </c>
    </row>
    <row r="25" spans="4:136" x14ac:dyDescent="0.2">
      <c r="D25" s="10" t="s">
        <v>930</v>
      </c>
      <c r="E25" s="135" t="s">
        <v>279</v>
      </c>
      <c r="F25" s="135">
        <v>0.74289724000000001</v>
      </c>
      <c r="G25" s="10">
        <v>100504</v>
      </c>
      <c r="I25" s="88">
        <v>1450.3955387861267</v>
      </c>
      <c r="J25" s="10" t="s">
        <v>908</v>
      </c>
      <c r="K25" s="130">
        <v>25.646011730205277</v>
      </c>
      <c r="L25" s="10" t="s">
        <v>908</v>
      </c>
      <c r="M25" s="10" t="s">
        <v>71</v>
      </c>
      <c r="N25" s="10" t="s">
        <v>89</v>
      </c>
      <c r="O25" s="10" t="s">
        <v>909</v>
      </c>
      <c r="P25" s="10" t="s">
        <v>910</v>
      </c>
      <c r="Q25" s="10" t="s">
        <v>911</v>
      </c>
      <c r="S25" s="10" t="s">
        <v>918</v>
      </c>
      <c r="T25" s="10" t="s">
        <v>919</v>
      </c>
      <c r="U25" s="10" t="s">
        <v>919</v>
      </c>
      <c r="W25" s="10" t="s">
        <v>82</v>
      </c>
      <c r="X25" s="10" t="s">
        <v>71</v>
      </c>
      <c r="Y25" s="10" t="s">
        <v>82</v>
      </c>
      <c r="Z25" s="10" t="s">
        <v>71</v>
      </c>
      <c r="AB25" s="112" t="s">
        <v>914</v>
      </c>
      <c r="AC25" s="153">
        <v>46477</v>
      </c>
      <c r="AE25" s="10"/>
      <c r="AG25" s="10" t="s">
        <v>915</v>
      </c>
      <c r="AH25" s="38" t="s">
        <v>916</v>
      </c>
      <c r="AI25" s="95">
        <v>1</v>
      </c>
      <c r="AJ25" s="10" t="s">
        <v>79</v>
      </c>
      <c r="AK25" s="38"/>
      <c r="AL25" s="38"/>
      <c r="AM25" s="10"/>
      <c r="AN25" s="10"/>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88">
        <f t="shared" si="1"/>
        <v>505.43809523809523</v>
      </c>
      <c r="BQ25" s="88">
        <f t="shared" si="2"/>
        <v>505.43809523809523</v>
      </c>
      <c r="BR25" s="88">
        <f t="shared" si="2"/>
        <v>505.43809523809523</v>
      </c>
      <c r="BS25" s="88">
        <f t="shared" si="2"/>
        <v>505.43809523809523</v>
      </c>
      <c r="BT25" s="88">
        <f t="shared" si="2"/>
        <v>505.43809523809523</v>
      </c>
      <c r="BU25" s="88">
        <f t="shared" si="2"/>
        <v>505.43809523809523</v>
      </c>
      <c r="BV25" s="88">
        <f t="shared" si="2"/>
        <v>505.43809523809523</v>
      </c>
      <c r="BW25" s="88">
        <f t="shared" si="2"/>
        <v>505.43809523809523</v>
      </c>
      <c r="BX25" s="88">
        <f t="shared" si="2"/>
        <v>505.43809523809523</v>
      </c>
      <c r="BY25" s="88">
        <f t="shared" si="2"/>
        <v>505.43809523809523</v>
      </c>
      <c r="BZ25" s="88">
        <f t="shared" si="2"/>
        <v>505.43809523809523</v>
      </c>
      <c r="CA25" s="88">
        <f t="shared" si="2"/>
        <v>505.43809523809523</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88">
        <v>6065.2571428571428</v>
      </c>
      <c r="DM25" s="88">
        <v>6065.2571428571428</v>
      </c>
      <c r="DN25" s="88">
        <v>6065.2571428571428</v>
      </c>
      <c r="DO25" s="88">
        <v>6065.2571428571428</v>
      </c>
      <c r="DP25" s="88">
        <v>6065.2571428571428</v>
      </c>
      <c r="DQ25" s="88">
        <v>6065.2571428571428</v>
      </c>
      <c r="DR25" s="88">
        <v>5096</v>
      </c>
      <c r="DS25" s="88">
        <v>0</v>
      </c>
      <c r="DT25" s="88">
        <v>0</v>
      </c>
      <c r="DU25" s="88">
        <v>0</v>
      </c>
      <c r="DW25" s="10">
        <v>0</v>
      </c>
      <c r="DX25" s="10">
        <v>0</v>
      </c>
      <c r="DY25" s="10">
        <v>0</v>
      </c>
      <c r="DZ25" s="10">
        <v>0</v>
      </c>
      <c r="EA25" s="10">
        <v>0</v>
      </c>
      <c r="EB25" s="10">
        <v>0</v>
      </c>
      <c r="EC25" s="10">
        <v>0</v>
      </c>
      <c r="ED25" s="10">
        <v>0</v>
      </c>
      <c r="EE25" s="10">
        <v>0</v>
      </c>
      <c r="EF25" s="10">
        <v>0</v>
      </c>
    </row>
    <row r="26" spans="4:136" x14ac:dyDescent="0.2">
      <c r="D26" s="10" t="s">
        <v>931</v>
      </c>
      <c r="E26" s="135" t="s">
        <v>287</v>
      </c>
      <c r="F26" s="135">
        <v>-1.148504</v>
      </c>
      <c r="G26" s="10">
        <v>108922</v>
      </c>
      <c r="I26" s="88">
        <v>2137.984783750001</v>
      </c>
      <c r="J26" s="10" t="s">
        <v>908</v>
      </c>
      <c r="K26" s="130">
        <v>29.896309859154936</v>
      </c>
      <c r="L26" s="10" t="s">
        <v>908</v>
      </c>
      <c r="M26" s="10" t="s">
        <v>71</v>
      </c>
      <c r="N26" s="10" t="s">
        <v>89</v>
      </c>
      <c r="O26" s="10" t="s">
        <v>909</v>
      </c>
      <c r="P26" s="10" t="s">
        <v>910</v>
      </c>
      <c r="Q26" s="10" t="s">
        <v>911</v>
      </c>
      <c r="S26" s="10" t="s">
        <v>918</v>
      </c>
      <c r="T26" s="10" t="s">
        <v>919</v>
      </c>
      <c r="U26" s="10" t="s">
        <v>919</v>
      </c>
      <c r="W26" s="10" t="s">
        <v>82</v>
      </c>
      <c r="X26" s="10" t="s">
        <v>71</v>
      </c>
      <c r="Y26" s="10" t="s">
        <v>82</v>
      </c>
      <c r="Z26" s="10" t="s">
        <v>71</v>
      </c>
      <c r="AB26" s="112" t="s">
        <v>914</v>
      </c>
      <c r="AC26" s="153">
        <v>48706</v>
      </c>
      <c r="AE26" s="10"/>
      <c r="AG26" s="10" t="s">
        <v>915</v>
      </c>
      <c r="AH26" s="38" t="s">
        <v>916</v>
      </c>
      <c r="AI26" s="95">
        <v>1</v>
      </c>
      <c r="AJ26" s="10" t="s">
        <v>79</v>
      </c>
      <c r="AK26" s="38"/>
      <c r="AL26" s="38"/>
      <c r="AM26" s="10"/>
      <c r="AN26" s="10"/>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88">
        <f t="shared" si="1"/>
        <v>401.78847464779352</v>
      </c>
      <c r="BQ26" s="88">
        <f t="shared" si="2"/>
        <v>401.78847464779352</v>
      </c>
      <c r="BR26" s="88">
        <f t="shared" si="2"/>
        <v>401.78847464779352</v>
      </c>
      <c r="BS26" s="88">
        <f t="shared" si="2"/>
        <v>401.78847464779352</v>
      </c>
      <c r="BT26" s="88">
        <f t="shared" si="2"/>
        <v>401.78847464779352</v>
      </c>
      <c r="BU26" s="88">
        <f t="shared" si="2"/>
        <v>401.78847464779352</v>
      </c>
      <c r="BV26" s="88">
        <f t="shared" si="2"/>
        <v>401.78847464779352</v>
      </c>
      <c r="BW26" s="88">
        <f t="shared" si="2"/>
        <v>401.78847464779352</v>
      </c>
      <c r="BX26" s="88">
        <f t="shared" si="2"/>
        <v>401.78847464779352</v>
      </c>
      <c r="BY26" s="88">
        <f t="shared" si="2"/>
        <v>401.78847464779352</v>
      </c>
      <c r="BZ26" s="88">
        <f t="shared" si="2"/>
        <v>401.78847464779352</v>
      </c>
      <c r="CA26" s="88">
        <f t="shared" si="2"/>
        <v>401.78847464779352</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88">
        <v>4821.4616957735225</v>
      </c>
      <c r="DM26" s="88">
        <v>4821.4616957735225</v>
      </c>
      <c r="DN26" s="88">
        <v>4821.4616957735225</v>
      </c>
      <c r="DO26" s="88">
        <v>4821.4616957735225</v>
      </c>
      <c r="DP26" s="88">
        <v>4821.4616957735225</v>
      </c>
      <c r="DQ26" s="88">
        <v>4821.4616957735225</v>
      </c>
      <c r="DR26" s="88">
        <v>4821.4616957735225</v>
      </c>
      <c r="DS26" s="88">
        <v>4821.4616957735225</v>
      </c>
      <c r="DT26" s="88">
        <v>4821.4616957735225</v>
      </c>
      <c r="DU26" s="88">
        <v>4821.4616957735225</v>
      </c>
      <c r="DW26" s="10">
        <v>0</v>
      </c>
      <c r="DX26" s="10">
        <v>0</v>
      </c>
      <c r="DY26" s="10">
        <v>0</v>
      </c>
      <c r="DZ26" s="10">
        <v>0</v>
      </c>
      <c r="EA26" s="10">
        <v>0</v>
      </c>
      <c r="EB26" s="10">
        <v>0</v>
      </c>
      <c r="EC26" s="10">
        <v>0</v>
      </c>
      <c r="ED26" s="10">
        <v>0</v>
      </c>
      <c r="EE26" s="10">
        <v>0</v>
      </c>
      <c r="EF26" s="10">
        <v>0</v>
      </c>
    </row>
    <row r="27" spans="4:136" x14ac:dyDescent="0.2">
      <c r="D27" s="10" t="s">
        <v>932</v>
      </c>
      <c r="E27" s="135" t="s">
        <v>146</v>
      </c>
      <c r="F27" s="135">
        <v>-0.34135769999999999</v>
      </c>
      <c r="G27" s="10">
        <v>101376</v>
      </c>
      <c r="I27" s="88">
        <v>2046.8941299285721</v>
      </c>
      <c r="J27" s="10" t="s">
        <v>908</v>
      </c>
      <c r="K27" s="130">
        <v>26.021468144044327</v>
      </c>
      <c r="L27" s="10" t="s">
        <v>908</v>
      </c>
      <c r="M27" s="10" t="s">
        <v>71</v>
      </c>
      <c r="N27" s="10" t="s">
        <v>89</v>
      </c>
      <c r="O27" s="10" t="s">
        <v>909</v>
      </c>
      <c r="P27" s="10" t="s">
        <v>910</v>
      </c>
      <c r="Q27" s="10" t="s">
        <v>911</v>
      </c>
      <c r="S27" s="10" t="s">
        <v>926</v>
      </c>
      <c r="T27" s="10" t="s">
        <v>927</v>
      </c>
      <c r="U27" s="10" t="s">
        <v>82</v>
      </c>
      <c r="W27" s="10" t="s">
        <v>82</v>
      </c>
      <c r="X27" s="10" t="s">
        <v>71</v>
      </c>
      <c r="Y27" s="10" t="s">
        <v>82</v>
      </c>
      <c r="Z27" s="10" t="s">
        <v>71</v>
      </c>
      <c r="AB27" s="112" t="s">
        <v>914</v>
      </c>
      <c r="AC27" s="153">
        <v>46477</v>
      </c>
      <c r="AE27" s="10"/>
      <c r="AG27" s="10" t="s">
        <v>915</v>
      </c>
      <c r="AH27" s="38" t="s">
        <v>916</v>
      </c>
      <c r="AI27" s="95">
        <v>1</v>
      </c>
      <c r="AJ27" s="10" t="s">
        <v>79</v>
      </c>
      <c r="AK27" s="38"/>
      <c r="AL27" s="38"/>
      <c r="AM27" s="10"/>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88">
        <f t="shared" si="1"/>
        <v>347.48397278911557</v>
      </c>
      <c r="BQ27" s="88">
        <f t="shared" si="2"/>
        <v>347.48397278911557</v>
      </c>
      <c r="BR27" s="88">
        <f t="shared" si="2"/>
        <v>347.48397278911557</v>
      </c>
      <c r="BS27" s="88">
        <f t="shared" si="2"/>
        <v>347.48397278911557</v>
      </c>
      <c r="BT27" s="88">
        <f t="shared" si="2"/>
        <v>347.48397278911557</v>
      </c>
      <c r="BU27" s="88">
        <f t="shared" si="2"/>
        <v>347.48397278911557</v>
      </c>
      <c r="BV27" s="88">
        <f t="shared" si="2"/>
        <v>347.48397278911557</v>
      </c>
      <c r="BW27" s="88">
        <f t="shared" si="2"/>
        <v>347.48397278911557</v>
      </c>
      <c r="BX27" s="88">
        <f t="shared" si="2"/>
        <v>347.48397278911557</v>
      </c>
      <c r="BY27" s="88">
        <f t="shared" si="2"/>
        <v>347.48397278911557</v>
      </c>
      <c r="BZ27" s="88">
        <f t="shared" si="2"/>
        <v>347.48397278911557</v>
      </c>
      <c r="CA27" s="88">
        <f t="shared" si="2"/>
        <v>347.48397278911557</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88">
        <v>4169.8076734693868</v>
      </c>
      <c r="DM27" s="88">
        <v>4169.8076734693868</v>
      </c>
      <c r="DN27" s="88">
        <v>4169.8076734693868</v>
      </c>
      <c r="DO27" s="88">
        <v>4169.8076734693868</v>
      </c>
      <c r="DP27" s="88">
        <v>4169.8076734693868</v>
      </c>
      <c r="DQ27" s="88">
        <v>4169.8076734693868</v>
      </c>
      <c r="DR27" s="88">
        <v>5605.5999999999995</v>
      </c>
      <c r="DS27" s="88">
        <v>5605.5999999999995</v>
      </c>
      <c r="DT27" s="88">
        <v>5605.5999999999995</v>
      </c>
      <c r="DU27" s="88">
        <v>5605.5999999999995</v>
      </c>
      <c r="DW27" s="10">
        <v>0</v>
      </c>
      <c r="DX27" s="10">
        <v>0</v>
      </c>
      <c r="DY27" s="10">
        <v>0</v>
      </c>
      <c r="DZ27" s="10">
        <v>0</v>
      </c>
      <c r="EA27" s="10">
        <v>0</v>
      </c>
      <c r="EB27" s="10">
        <v>0</v>
      </c>
      <c r="EC27" s="10">
        <v>0</v>
      </c>
      <c r="ED27" s="10">
        <v>0</v>
      </c>
      <c r="EE27" s="10">
        <v>0</v>
      </c>
      <c r="EF27" s="10">
        <v>0</v>
      </c>
    </row>
    <row r="28" spans="4:136" x14ac:dyDescent="0.2">
      <c r="D28" s="10" t="s">
        <v>110</v>
      </c>
      <c r="E28" s="135" t="s">
        <v>111</v>
      </c>
      <c r="F28" s="135">
        <v>1.26337553</v>
      </c>
      <c r="G28" s="10">
        <v>100206</v>
      </c>
      <c r="I28" s="88">
        <v>2987.8403635980317</v>
      </c>
      <c r="J28" s="10" t="s">
        <v>74</v>
      </c>
      <c r="K28" s="130">
        <v>28.756994535519109</v>
      </c>
      <c r="L28" s="10" t="s">
        <v>908</v>
      </c>
      <c r="M28" s="10" t="s">
        <v>82</v>
      </c>
      <c r="N28" s="10" t="s">
        <v>83</v>
      </c>
      <c r="O28" s="10" t="s">
        <v>909</v>
      </c>
      <c r="P28" s="10" t="s">
        <v>933</v>
      </c>
      <c r="Q28" s="10"/>
      <c r="S28" s="10" t="s">
        <v>934</v>
      </c>
      <c r="T28" s="10" t="s">
        <v>929</v>
      </c>
      <c r="U28" s="10" t="s">
        <v>929</v>
      </c>
      <c r="W28" s="10" t="s">
        <v>71</v>
      </c>
      <c r="X28" s="10" t="s">
        <v>82</v>
      </c>
      <c r="Y28" s="10" t="s">
        <v>82</v>
      </c>
      <c r="Z28" s="10" t="s">
        <v>935</v>
      </c>
      <c r="AB28" s="112" t="s">
        <v>916</v>
      </c>
      <c r="AC28" s="112" t="s">
        <v>916</v>
      </c>
      <c r="AE28" s="10"/>
      <c r="AG28" s="38" t="s">
        <v>342</v>
      </c>
      <c r="AH28" s="38">
        <v>107419</v>
      </c>
      <c r="AI28" s="84"/>
      <c r="AJ28" s="15" t="s">
        <v>112</v>
      </c>
      <c r="AK28" s="38"/>
      <c r="AL28" s="38"/>
      <c r="AM28" s="10"/>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88">
        <f t="shared" si="1"/>
        <v>267.65786970215987</v>
      </c>
      <c r="BQ28" s="88">
        <f t="shared" ref="BQ28:CA28" si="3">BP28</f>
        <v>267.65786970215987</v>
      </c>
      <c r="BR28" s="88">
        <f t="shared" si="3"/>
        <v>267.65786970215987</v>
      </c>
      <c r="BS28" s="88">
        <f t="shared" si="3"/>
        <v>267.65786970215987</v>
      </c>
      <c r="BT28" s="88">
        <f t="shared" si="3"/>
        <v>267.65786970215987</v>
      </c>
      <c r="BU28" s="88">
        <f t="shared" si="3"/>
        <v>267.65786970215987</v>
      </c>
      <c r="BV28" s="88">
        <f t="shared" si="3"/>
        <v>267.65786970215987</v>
      </c>
      <c r="BW28" s="88">
        <f t="shared" si="3"/>
        <v>267.65786970215987</v>
      </c>
      <c r="BX28" s="88">
        <f t="shared" si="3"/>
        <v>267.65786970215987</v>
      </c>
      <c r="BY28" s="88">
        <f t="shared" si="3"/>
        <v>267.65786970215987</v>
      </c>
      <c r="BZ28" s="88">
        <f t="shared" si="3"/>
        <v>267.65786970215987</v>
      </c>
      <c r="CA28" s="88">
        <f t="shared" si="3"/>
        <v>267.65786970215987</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88">
        <v>3211.8944364259182</v>
      </c>
      <c r="DM28" s="88">
        <v>3243.8300919673829</v>
      </c>
      <c r="DN28" s="88">
        <v>3275.7551442268036</v>
      </c>
      <c r="DO28" s="88">
        <v>3305.3323033378847</v>
      </c>
      <c r="DP28" s="88">
        <v>3334.7432435607393</v>
      </c>
      <c r="DQ28" s="88">
        <v>3363.8861986591637</v>
      </c>
      <c r="DR28" s="88">
        <v>3392.494987706355</v>
      </c>
      <c r="DS28" s="88">
        <v>3406.0649676571807</v>
      </c>
      <c r="DT28" s="88">
        <v>3419.6892275278092</v>
      </c>
      <c r="DU28" s="88">
        <v>3433.3679844379203</v>
      </c>
      <c r="DW28" s="10">
        <v>0</v>
      </c>
      <c r="DX28" s="10">
        <v>0</v>
      </c>
      <c r="DY28" s="10">
        <v>0</v>
      </c>
      <c r="DZ28" s="10">
        <v>0</v>
      </c>
      <c r="EA28" s="10">
        <v>0</v>
      </c>
      <c r="EB28" s="10">
        <v>0</v>
      </c>
      <c r="EC28" s="10">
        <v>0</v>
      </c>
      <c r="ED28" s="10">
        <v>0</v>
      </c>
      <c r="EE28" s="10">
        <v>0</v>
      </c>
      <c r="EF28" s="10">
        <v>0</v>
      </c>
    </row>
    <row r="29" spans="4:136" x14ac:dyDescent="0.2">
      <c r="D29" s="10" t="s">
        <v>125</v>
      </c>
      <c r="E29" s="135" t="s">
        <v>126</v>
      </c>
      <c r="F29" s="135">
        <v>-0.80583280000000002</v>
      </c>
      <c r="G29" s="10">
        <v>100834</v>
      </c>
      <c r="I29" s="88">
        <v>830.59317978490765</v>
      </c>
      <c r="J29" s="10" t="s">
        <v>74</v>
      </c>
      <c r="K29" s="130">
        <v>27.322430555555556</v>
      </c>
      <c r="L29" s="10" t="s">
        <v>74</v>
      </c>
      <c r="M29" s="10" t="s">
        <v>71</v>
      </c>
      <c r="N29" s="10" t="s">
        <v>83</v>
      </c>
      <c r="O29" s="10" t="s">
        <v>909</v>
      </c>
      <c r="P29" s="10" t="s">
        <v>933</v>
      </c>
      <c r="Q29" s="10"/>
      <c r="S29" s="10" t="s">
        <v>934</v>
      </c>
      <c r="T29" s="10" t="s">
        <v>929</v>
      </c>
      <c r="U29" s="10" t="s">
        <v>929</v>
      </c>
      <c r="W29" s="10" t="s">
        <v>71</v>
      </c>
      <c r="X29" s="10" t="s">
        <v>82</v>
      </c>
      <c r="Y29" s="10" t="s">
        <v>82</v>
      </c>
      <c r="Z29" s="10" t="s">
        <v>935</v>
      </c>
      <c r="AB29" s="112" t="s">
        <v>916</v>
      </c>
      <c r="AC29" s="112" t="s">
        <v>916</v>
      </c>
      <c r="AE29" s="10"/>
      <c r="AG29" s="38" t="s">
        <v>920</v>
      </c>
      <c r="AH29" s="38">
        <v>108912</v>
      </c>
      <c r="AI29" s="84"/>
      <c r="AJ29" s="15" t="s">
        <v>112</v>
      </c>
      <c r="AK29" s="38"/>
      <c r="AL29" s="38"/>
      <c r="AM29" s="10"/>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88">
        <f t="shared" si="1"/>
        <v>88.469683437313719</v>
      </c>
      <c r="BQ29" s="88">
        <f t="shared" ref="BQ29:CA29" si="4">BP29</f>
        <v>88.469683437313719</v>
      </c>
      <c r="BR29" s="88">
        <f t="shared" si="4"/>
        <v>88.469683437313719</v>
      </c>
      <c r="BS29" s="88">
        <f t="shared" si="4"/>
        <v>88.469683437313719</v>
      </c>
      <c r="BT29" s="88">
        <f t="shared" si="4"/>
        <v>88.469683437313719</v>
      </c>
      <c r="BU29" s="88">
        <f t="shared" si="4"/>
        <v>88.469683437313719</v>
      </c>
      <c r="BV29" s="88">
        <f t="shared" si="4"/>
        <v>88.469683437313719</v>
      </c>
      <c r="BW29" s="88">
        <f t="shared" si="4"/>
        <v>88.469683437313719</v>
      </c>
      <c r="BX29" s="88">
        <f t="shared" si="4"/>
        <v>88.469683437313719</v>
      </c>
      <c r="BY29" s="88">
        <f t="shared" si="4"/>
        <v>88.469683437313719</v>
      </c>
      <c r="BZ29" s="88">
        <f t="shared" si="4"/>
        <v>88.469683437313719</v>
      </c>
      <c r="CA29" s="88">
        <f t="shared" si="4"/>
        <v>88.469683437313719</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88">
        <v>1061.6362012477646</v>
      </c>
      <c r="DM29" s="88">
        <v>1068.7420636367808</v>
      </c>
      <c r="DN29" s="88">
        <v>1075.6885814596224</v>
      </c>
      <c r="DO29" s="88">
        <v>1081.62814110056</v>
      </c>
      <c r="DP29" s="88">
        <v>1087.669107447718</v>
      </c>
      <c r="DQ29" s="88">
        <v>1093.0758371167442</v>
      </c>
      <c r="DR29" s="88">
        <v>1098.126324644094</v>
      </c>
      <c r="DS29" s="88">
        <v>1102.5188299426704</v>
      </c>
      <c r="DT29" s="88">
        <v>1106.928905262441</v>
      </c>
      <c r="DU29" s="88">
        <v>1111.3566208834909</v>
      </c>
      <c r="DW29" s="10">
        <v>0</v>
      </c>
      <c r="DX29" s="10">
        <v>0</v>
      </c>
      <c r="DY29" s="10">
        <v>0</v>
      </c>
      <c r="DZ29" s="10">
        <v>0</v>
      </c>
      <c r="EA29" s="10">
        <v>0</v>
      </c>
      <c r="EB29" s="10">
        <v>0</v>
      </c>
      <c r="EC29" s="10">
        <v>0</v>
      </c>
      <c r="ED29" s="10">
        <v>0</v>
      </c>
      <c r="EE29" s="10">
        <v>0</v>
      </c>
      <c r="EF29" s="10">
        <v>0</v>
      </c>
    </row>
    <row r="30" spans="4:136" x14ac:dyDescent="0.2">
      <c r="D30" s="10" t="s">
        <v>127</v>
      </c>
      <c r="E30" s="135" t="s">
        <v>128</v>
      </c>
      <c r="F30" s="135">
        <v>-1.3388051000000001</v>
      </c>
      <c r="G30" s="10">
        <v>101307</v>
      </c>
      <c r="I30" s="88">
        <v>2333.6715133218622</v>
      </c>
      <c r="J30" s="10" t="s">
        <v>74</v>
      </c>
      <c r="K30" s="130">
        <v>29.950109890109882</v>
      </c>
      <c r="L30" s="10" t="s">
        <v>908</v>
      </c>
      <c r="M30" s="10" t="s">
        <v>71</v>
      </c>
      <c r="N30" s="10" t="s">
        <v>83</v>
      </c>
      <c r="O30" s="10" t="s">
        <v>909</v>
      </c>
      <c r="P30" s="10" t="s">
        <v>933</v>
      </c>
      <c r="Q30" s="10"/>
      <c r="S30" s="10" t="s">
        <v>934</v>
      </c>
      <c r="T30" s="10" t="s">
        <v>929</v>
      </c>
      <c r="U30" s="10" t="s">
        <v>929</v>
      </c>
      <c r="W30" s="10" t="s">
        <v>71</v>
      </c>
      <c r="X30" s="10" t="s">
        <v>82</v>
      </c>
      <c r="Y30" s="10" t="s">
        <v>82</v>
      </c>
      <c r="Z30" s="10" t="s">
        <v>935</v>
      </c>
      <c r="AB30" s="112" t="s">
        <v>916</v>
      </c>
      <c r="AC30" s="112" t="s">
        <v>916</v>
      </c>
      <c r="AE30" s="10"/>
      <c r="AG30" s="38" t="s">
        <v>920</v>
      </c>
      <c r="AH30" s="38">
        <v>108912</v>
      </c>
      <c r="AI30" s="84"/>
      <c r="AJ30" s="15" t="s">
        <v>112</v>
      </c>
      <c r="AK30" s="38"/>
      <c r="AL30" s="38"/>
      <c r="AM30" s="10"/>
      <c r="AN30" s="10"/>
      <c r="AP30" s="10">
        <v>0</v>
      </c>
      <c r="AQ30" s="10">
        <v>0</v>
      </c>
      <c r="AR30" s="10">
        <v>0</v>
      </c>
      <c r="AS30" s="10">
        <v>0</v>
      </c>
      <c r="AT30" s="10">
        <v>0</v>
      </c>
      <c r="AU30" s="10">
        <v>0</v>
      </c>
      <c r="AV30" s="10">
        <v>0</v>
      </c>
      <c r="AW30" s="10">
        <v>0</v>
      </c>
      <c r="AX30" s="10">
        <v>0</v>
      </c>
      <c r="AY30" s="10">
        <v>0</v>
      </c>
      <c r="AZ30" s="10">
        <v>0</v>
      </c>
      <c r="BA30" s="10">
        <v>0</v>
      </c>
      <c r="BC30" s="10">
        <v>0</v>
      </c>
      <c r="BD30" s="10">
        <v>0</v>
      </c>
      <c r="BE30" s="10">
        <v>0</v>
      </c>
      <c r="BF30" s="10">
        <v>0</v>
      </c>
      <c r="BG30" s="10">
        <v>0</v>
      </c>
      <c r="BH30" s="10">
        <v>0</v>
      </c>
      <c r="BI30" s="10">
        <v>0</v>
      </c>
      <c r="BJ30" s="10">
        <v>0</v>
      </c>
      <c r="BK30" s="10">
        <v>0</v>
      </c>
      <c r="BL30" s="10">
        <v>0</v>
      </c>
      <c r="BM30" s="10">
        <v>0</v>
      </c>
      <c r="BN30" s="10">
        <v>0</v>
      </c>
      <c r="BP30" s="88">
        <f t="shared" si="1"/>
        <v>204.18046059202359</v>
      </c>
      <c r="BQ30" s="88">
        <f t="shared" ref="BQ30:CA30" si="5">BP30</f>
        <v>204.18046059202359</v>
      </c>
      <c r="BR30" s="88">
        <f t="shared" si="5"/>
        <v>204.18046059202359</v>
      </c>
      <c r="BS30" s="88">
        <f t="shared" si="5"/>
        <v>204.18046059202359</v>
      </c>
      <c r="BT30" s="88">
        <f t="shared" si="5"/>
        <v>204.18046059202359</v>
      </c>
      <c r="BU30" s="88">
        <f t="shared" si="5"/>
        <v>204.18046059202359</v>
      </c>
      <c r="BV30" s="88">
        <f t="shared" si="5"/>
        <v>204.18046059202359</v>
      </c>
      <c r="BW30" s="88">
        <f t="shared" si="5"/>
        <v>204.18046059202359</v>
      </c>
      <c r="BX30" s="88">
        <f t="shared" si="5"/>
        <v>204.18046059202359</v>
      </c>
      <c r="BY30" s="88">
        <f t="shared" si="5"/>
        <v>204.18046059202359</v>
      </c>
      <c r="BZ30" s="88">
        <f t="shared" si="5"/>
        <v>204.18046059202359</v>
      </c>
      <c r="CA30" s="88">
        <f t="shared" si="5"/>
        <v>204.18046059202359</v>
      </c>
      <c r="CC30" s="10">
        <v>0</v>
      </c>
      <c r="CD30" s="10">
        <v>0</v>
      </c>
      <c r="CE30" s="10">
        <v>0</v>
      </c>
      <c r="CF30" s="10">
        <v>0</v>
      </c>
      <c r="CG30" s="10">
        <v>0</v>
      </c>
      <c r="CH30" s="10">
        <v>0</v>
      </c>
      <c r="CI30" s="10">
        <v>0</v>
      </c>
      <c r="CJ30" s="10">
        <v>0</v>
      </c>
      <c r="CK30" s="10">
        <v>0</v>
      </c>
      <c r="CL30" s="10">
        <v>0</v>
      </c>
      <c r="CM30" s="10">
        <v>0</v>
      </c>
      <c r="CN30" s="10">
        <v>0</v>
      </c>
      <c r="CP30" s="10">
        <v>0</v>
      </c>
      <c r="CQ30" s="10">
        <v>0</v>
      </c>
      <c r="CR30" s="10">
        <v>0</v>
      </c>
      <c r="CS30" s="10">
        <v>0</v>
      </c>
      <c r="CT30" s="10">
        <v>0</v>
      </c>
      <c r="CU30" s="10">
        <v>0</v>
      </c>
      <c r="CV30" s="10">
        <v>0</v>
      </c>
      <c r="CW30" s="10">
        <v>0</v>
      </c>
      <c r="CX30" s="10">
        <v>0</v>
      </c>
      <c r="CY30" s="10">
        <v>0</v>
      </c>
      <c r="DA30" s="10">
        <v>0</v>
      </c>
      <c r="DB30" s="10">
        <v>0</v>
      </c>
      <c r="DC30" s="10">
        <v>0</v>
      </c>
      <c r="DD30" s="10">
        <v>0</v>
      </c>
      <c r="DE30" s="10">
        <v>0</v>
      </c>
      <c r="DF30" s="10">
        <v>0</v>
      </c>
      <c r="DG30" s="10">
        <v>0</v>
      </c>
      <c r="DH30" s="10">
        <v>0</v>
      </c>
      <c r="DI30" s="10">
        <v>0</v>
      </c>
      <c r="DJ30" s="10">
        <v>0</v>
      </c>
      <c r="DL30" s="88">
        <v>2450.1655271042832</v>
      </c>
      <c r="DM30" s="88">
        <v>2466.5652495755517</v>
      </c>
      <c r="DN30" s="88">
        <v>2482.5972184203761</v>
      </c>
      <c r="DO30" s="88">
        <v>2496.305213928913</v>
      </c>
      <c r="DP30" s="88">
        <v>2510.2472474398351</v>
      </c>
      <c r="DQ30" s="88">
        <v>2522.7255169580085</v>
      </c>
      <c r="DR30" s="88">
        <v>2534.3816100905137</v>
      </c>
      <c r="DS30" s="88">
        <v>2544.5191365308756</v>
      </c>
      <c r="DT30" s="88">
        <v>2554.6972130769991</v>
      </c>
      <c r="DU30" s="88">
        <v>2564.9160019293072</v>
      </c>
      <c r="DW30" s="10">
        <v>0</v>
      </c>
      <c r="DX30" s="10">
        <v>0</v>
      </c>
      <c r="DY30" s="10">
        <v>0</v>
      </c>
      <c r="DZ30" s="10">
        <v>0</v>
      </c>
      <c r="EA30" s="10">
        <v>0</v>
      </c>
      <c r="EB30" s="10">
        <v>0</v>
      </c>
      <c r="EC30" s="10">
        <v>0</v>
      </c>
      <c r="ED30" s="10">
        <v>0</v>
      </c>
      <c r="EE30" s="10">
        <v>0</v>
      </c>
      <c r="EF30" s="10">
        <v>0</v>
      </c>
    </row>
    <row r="31" spans="4:136" x14ac:dyDescent="0.2">
      <c r="D31" s="10" t="s">
        <v>147</v>
      </c>
      <c r="E31" s="135" t="s">
        <v>148</v>
      </c>
      <c r="F31" s="135">
        <v>0.32692327999999998</v>
      </c>
      <c r="G31" s="10">
        <v>100174</v>
      </c>
      <c r="I31" s="88">
        <v>2985.160072541526</v>
      </c>
      <c r="J31" s="10" t="s">
        <v>74</v>
      </c>
      <c r="K31" s="130">
        <v>30.976767371601245</v>
      </c>
      <c r="L31" s="10" t="s">
        <v>908</v>
      </c>
      <c r="M31" s="10" t="s">
        <v>71</v>
      </c>
      <c r="N31" s="10" t="s">
        <v>83</v>
      </c>
      <c r="O31" s="10" t="s">
        <v>909</v>
      </c>
      <c r="P31" s="10" t="s">
        <v>933</v>
      </c>
      <c r="Q31" s="10"/>
      <c r="S31" s="10" t="s">
        <v>934</v>
      </c>
      <c r="T31" s="10" t="s">
        <v>929</v>
      </c>
      <c r="U31" s="10" t="s">
        <v>929</v>
      </c>
      <c r="W31" s="10" t="s">
        <v>71</v>
      </c>
      <c r="X31" s="10" t="s">
        <v>82</v>
      </c>
      <c r="Y31" s="10" t="s">
        <v>82</v>
      </c>
      <c r="Z31" s="10" t="s">
        <v>935</v>
      </c>
      <c r="AB31" s="112" t="s">
        <v>916</v>
      </c>
      <c r="AC31" s="112" t="s">
        <v>916</v>
      </c>
      <c r="AE31" s="10"/>
      <c r="AG31" s="38" t="s">
        <v>180</v>
      </c>
      <c r="AH31" s="38">
        <v>107432</v>
      </c>
      <c r="AI31" s="84"/>
      <c r="AJ31" s="15" t="s">
        <v>112</v>
      </c>
      <c r="AK31" s="38"/>
      <c r="AL31" s="38"/>
      <c r="AM31" s="10"/>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88">
        <f t="shared" si="1"/>
        <v>270.76669337245016</v>
      </c>
      <c r="BQ31" s="88">
        <f t="shared" ref="BQ31:CA31" si="6">BP31</f>
        <v>270.76669337245016</v>
      </c>
      <c r="BR31" s="88">
        <f t="shared" si="6"/>
        <v>270.76669337245016</v>
      </c>
      <c r="BS31" s="88">
        <f t="shared" si="6"/>
        <v>270.76669337245016</v>
      </c>
      <c r="BT31" s="88">
        <f t="shared" si="6"/>
        <v>270.76669337245016</v>
      </c>
      <c r="BU31" s="88">
        <f t="shared" si="6"/>
        <v>270.76669337245016</v>
      </c>
      <c r="BV31" s="88">
        <f t="shared" si="6"/>
        <v>270.76669337245016</v>
      </c>
      <c r="BW31" s="88">
        <f t="shared" si="6"/>
        <v>270.76669337245016</v>
      </c>
      <c r="BX31" s="88">
        <f t="shared" si="6"/>
        <v>270.76669337245016</v>
      </c>
      <c r="BY31" s="88">
        <f t="shared" si="6"/>
        <v>270.76669337245016</v>
      </c>
      <c r="BZ31" s="88">
        <f t="shared" si="6"/>
        <v>270.76669337245016</v>
      </c>
      <c r="CA31" s="88">
        <f t="shared" si="6"/>
        <v>270.76669337245016</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88">
        <v>3249.200320469402</v>
      </c>
      <c r="DM31" s="88">
        <v>3269.8551840805062</v>
      </c>
      <c r="DN31" s="88">
        <v>3289.5244938551946</v>
      </c>
      <c r="DO31" s="88">
        <v>3306.7567002028886</v>
      </c>
      <c r="DP31" s="88">
        <v>3323.2694286203705</v>
      </c>
      <c r="DQ31" s="88">
        <v>3339.8125711485309</v>
      </c>
      <c r="DR31" s="88">
        <v>3355.103798858609</v>
      </c>
      <c r="DS31" s="88">
        <v>3368.5242140540436</v>
      </c>
      <c r="DT31" s="88">
        <v>3381.9983109102595</v>
      </c>
      <c r="DU31" s="88">
        <v>3395.5263041539006</v>
      </c>
      <c r="DW31" s="10">
        <v>0</v>
      </c>
      <c r="DX31" s="10">
        <v>0</v>
      </c>
      <c r="DY31" s="10">
        <v>0</v>
      </c>
      <c r="DZ31" s="10">
        <v>0</v>
      </c>
      <c r="EA31" s="10">
        <v>0</v>
      </c>
      <c r="EB31" s="10">
        <v>0</v>
      </c>
      <c r="EC31" s="10">
        <v>0</v>
      </c>
      <c r="ED31" s="10">
        <v>0</v>
      </c>
      <c r="EE31" s="10">
        <v>0</v>
      </c>
      <c r="EF31" s="10">
        <v>0</v>
      </c>
    </row>
    <row r="32" spans="4:136" x14ac:dyDescent="0.2">
      <c r="D32" s="10" t="s">
        <v>155</v>
      </c>
      <c r="E32" s="135" t="s">
        <v>156</v>
      </c>
      <c r="F32" s="135">
        <v>7.8577770000000005E-2</v>
      </c>
      <c r="G32" s="10">
        <v>100644</v>
      </c>
      <c r="I32" s="88">
        <v>259.6622376002756</v>
      </c>
      <c r="J32" s="10" t="s">
        <v>74</v>
      </c>
      <c r="K32" s="130">
        <v>0</v>
      </c>
      <c r="L32" s="10"/>
      <c r="M32" s="10" t="s">
        <v>71</v>
      </c>
      <c r="N32" s="10" t="s">
        <v>83</v>
      </c>
      <c r="O32" s="10" t="s">
        <v>909</v>
      </c>
      <c r="P32" s="10" t="s">
        <v>933</v>
      </c>
      <c r="Q32" s="10"/>
      <c r="S32" s="10" t="s">
        <v>918</v>
      </c>
      <c r="T32" s="10" t="s">
        <v>919</v>
      </c>
      <c r="U32" s="10" t="s">
        <v>71</v>
      </c>
      <c r="W32" s="10" t="s">
        <v>71</v>
      </c>
      <c r="X32" s="10" t="s">
        <v>82</v>
      </c>
      <c r="Y32" s="10" t="s">
        <v>82</v>
      </c>
      <c r="Z32" s="10" t="s">
        <v>935</v>
      </c>
      <c r="AB32" s="112" t="s">
        <v>916</v>
      </c>
      <c r="AC32" s="112" t="s">
        <v>916</v>
      </c>
      <c r="AE32" s="10"/>
      <c r="AG32" s="38" t="s">
        <v>342</v>
      </c>
      <c r="AH32" s="38">
        <v>107419</v>
      </c>
      <c r="AI32" s="84"/>
      <c r="AJ32" s="15" t="s">
        <v>112</v>
      </c>
      <c r="AK32" s="38"/>
      <c r="AL32" s="38"/>
      <c r="AM32" s="10"/>
      <c r="AN32" s="10"/>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88">
        <f t="shared" si="1"/>
        <v>25.512257755169546</v>
      </c>
      <c r="BQ32" s="88">
        <f t="shared" ref="BQ32:CA32" si="7">BP32</f>
        <v>25.512257755169546</v>
      </c>
      <c r="BR32" s="88">
        <f t="shared" si="7"/>
        <v>25.512257755169546</v>
      </c>
      <c r="BS32" s="88">
        <f t="shared" si="7"/>
        <v>25.512257755169546</v>
      </c>
      <c r="BT32" s="88">
        <f t="shared" si="7"/>
        <v>25.512257755169546</v>
      </c>
      <c r="BU32" s="88">
        <f t="shared" si="7"/>
        <v>25.512257755169546</v>
      </c>
      <c r="BV32" s="88">
        <f t="shared" si="7"/>
        <v>25.512257755169546</v>
      </c>
      <c r="BW32" s="88">
        <f t="shared" si="7"/>
        <v>25.512257755169546</v>
      </c>
      <c r="BX32" s="88">
        <f t="shared" si="7"/>
        <v>25.512257755169546</v>
      </c>
      <c r="BY32" s="88">
        <f t="shared" si="7"/>
        <v>25.512257755169546</v>
      </c>
      <c r="BZ32" s="88">
        <f t="shared" si="7"/>
        <v>25.512257755169546</v>
      </c>
      <c r="CA32" s="88">
        <f t="shared" si="7"/>
        <v>25.512257755169546</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88">
        <v>306.14709306203457</v>
      </c>
      <c r="DM32" s="88">
        <v>309.19109351179077</v>
      </c>
      <c r="DN32" s="88">
        <v>312.2340832919752</v>
      </c>
      <c r="DO32" s="88">
        <v>315.05327970771003</v>
      </c>
      <c r="DP32" s="88">
        <v>317.85663269195936</v>
      </c>
      <c r="DQ32" s="88">
        <v>320.63444222562134</v>
      </c>
      <c r="DR32" s="88">
        <v>323.36133682822503</v>
      </c>
      <c r="DS32" s="88">
        <v>324.65478217553795</v>
      </c>
      <c r="DT32" s="88">
        <v>325.95340130424012</v>
      </c>
      <c r="DU32" s="88">
        <v>327.2572149094571</v>
      </c>
      <c r="DW32" s="10">
        <v>0</v>
      </c>
      <c r="DX32" s="10">
        <v>0</v>
      </c>
      <c r="DY32" s="10">
        <v>0</v>
      </c>
      <c r="DZ32" s="10">
        <v>0</v>
      </c>
      <c r="EA32" s="10">
        <v>0</v>
      </c>
      <c r="EB32" s="10">
        <v>0</v>
      </c>
      <c r="EC32" s="10">
        <v>0</v>
      </c>
      <c r="ED32" s="10">
        <v>0</v>
      </c>
      <c r="EE32" s="10">
        <v>0</v>
      </c>
      <c r="EF32" s="10">
        <v>0</v>
      </c>
    </row>
    <row r="33" spans="4:136" x14ac:dyDescent="0.2">
      <c r="D33" s="10" t="s">
        <v>178</v>
      </c>
      <c r="E33" s="135" t="s">
        <v>179</v>
      </c>
      <c r="F33" s="135">
        <v>0.27236292000000001</v>
      </c>
      <c r="G33" s="10">
        <v>100532</v>
      </c>
      <c r="I33" s="88">
        <v>578.33927809610782</v>
      </c>
      <c r="J33" s="10" t="s">
        <v>74</v>
      </c>
      <c r="K33" s="130">
        <v>27.659190751445088</v>
      </c>
      <c r="L33" s="10" t="s">
        <v>908</v>
      </c>
      <c r="M33" s="10" t="s">
        <v>71</v>
      </c>
      <c r="N33" s="10" t="s">
        <v>83</v>
      </c>
      <c r="O33" s="10" t="s">
        <v>909</v>
      </c>
      <c r="P33" s="10" t="s">
        <v>933</v>
      </c>
      <c r="Q33" s="10"/>
      <c r="S33" s="10" t="s">
        <v>918</v>
      </c>
      <c r="T33" s="10" t="s">
        <v>919</v>
      </c>
      <c r="U33" s="10" t="s">
        <v>71</v>
      </c>
      <c r="W33" s="10" t="s">
        <v>71</v>
      </c>
      <c r="X33" s="10" t="s">
        <v>82</v>
      </c>
      <c r="Y33" s="10" t="s">
        <v>82</v>
      </c>
      <c r="Z33" s="10" t="s">
        <v>935</v>
      </c>
      <c r="AB33" s="112" t="s">
        <v>916</v>
      </c>
      <c r="AC33" s="112" t="s">
        <v>916</v>
      </c>
      <c r="AE33" s="10"/>
      <c r="AG33" s="38" t="s">
        <v>180</v>
      </c>
      <c r="AH33" s="38">
        <v>107432</v>
      </c>
      <c r="AI33" s="84"/>
      <c r="AJ33" s="15" t="s">
        <v>112</v>
      </c>
      <c r="AK33" s="38"/>
      <c r="AL33" s="38"/>
      <c r="AM33" s="10"/>
      <c r="AN33" s="10"/>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88">
        <f t="shared" si="1"/>
        <v>339.73333333333329</v>
      </c>
      <c r="BQ33" s="88">
        <f t="shared" ref="BQ33:CA33" si="8">BP33</f>
        <v>339.73333333333329</v>
      </c>
      <c r="BR33" s="88">
        <f t="shared" si="8"/>
        <v>339.73333333333329</v>
      </c>
      <c r="BS33" s="88">
        <f t="shared" si="8"/>
        <v>339.73333333333329</v>
      </c>
      <c r="BT33" s="88">
        <f t="shared" si="8"/>
        <v>339.73333333333329</v>
      </c>
      <c r="BU33" s="88">
        <f t="shared" si="8"/>
        <v>339.73333333333329</v>
      </c>
      <c r="BV33" s="88">
        <f t="shared" si="8"/>
        <v>339.73333333333329</v>
      </c>
      <c r="BW33" s="88">
        <f t="shared" si="8"/>
        <v>339.73333333333329</v>
      </c>
      <c r="BX33" s="88">
        <f t="shared" si="8"/>
        <v>339.73333333333329</v>
      </c>
      <c r="BY33" s="88">
        <f t="shared" si="8"/>
        <v>339.73333333333329</v>
      </c>
      <c r="BZ33" s="88">
        <f t="shared" si="8"/>
        <v>339.73333333333329</v>
      </c>
      <c r="CA33" s="88">
        <f t="shared" si="8"/>
        <v>339.73333333333329</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88">
        <v>4076.7999999999997</v>
      </c>
      <c r="DM33" s="88">
        <v>4076.7999999999997</v>
      </c>
      <c r="DN33" s="88">
        <v>4076.7999999999997</v>
      </c>
      <c r="DO33" s="88">
        <v>4076.7999999999997</v>
      </c>
      <c r="DP33" s="88">
        <v>4076.7999999999997</v>
      </c>
      <c r="DQ33" s="88">
        <v>4076.7999999999997</v>
      </c>
      <c r="DR33" s="88">
        <v>4076.7999999999997</v>
      </c>
      <c r="DS33" s="88">
        <v>4093.1071999999999</v>
      </c>
      <c r="DT33" s="88">
        <v>4109.4796287999998</v>
      </c>
      <c r="DU33" s="88">
        <v>4125.9175473152</v>
      </c>
      <c r="DW33" s="10">
        <v>0</v>
      </c>
      <c r="DX33" s="10">
        <v>0</v>
      </c>
      <c r="DY33" s="10">
        <v>0</v>
      </c>
      <c r="DZ33" s="10">
        <v>0</v>
      </c>
      <c r="EA33" s="10">
        <v>0</v>
      </c>
      <c r="EB33" s="10">
        <v>0</v>
      </c>
      <c r="EC33" s="10">
        <v>0</v>
      </c>
      <c r="ED33" s="10">
        <v>0</v>
      </c>
      <c r="EE33" s="10">
        <v>0</v>
      </c>
      <c r="EF33" s="10">
        <v>0</v>
      </c>
    </row>
    <row r="34" spans="4:136" x14ac:dyDescent="0.2">
      <c r="D34" s="10" t="s">
        <v>195</v>
      </c>
      <c r="E34" s="135" t="s">
        <v>196</v>
      </c>
      <c r="F34" s="135">
        <v>-0.36196240000000002</v>
      </c>
      <c r="G34" s="10">
        <v>102406</v>
      </c>
      <c r="I34" s="88">
        <v>1642.8273159804648</v>
      </c>
      <c r="J34" s="10" t="s">
        <v>74</v>
      </c>
      <c r="K34" s="130">
        <v>26.445624999999993</v>
      </c>
      <c r="L34" s="10" t="s">
        <v>908</v>
      </c>
      <c r="M34" s="10" t="s">
        <v>71</v>
      </c>
      <c r="N34" s="10" t="s">
        <v>83</v>
      </c>
      <c r="O34" s="10" t="s">
        <v>909</v>
      </c>
      <c r="P34" s="10" t="s">
        <v>933</v>
      </c>
      <c r="Q34" s="10"/>
      <c r="S34" s="10" t="s">
        <v>918</v>
      </c>
      <c r="T34" s="10" t="s">
        <v>919</v>
      </c>
      <c r="U34" s="10" t="s">
        <v>71</v>
      </c>
      <c r="W34" s="10" t="s">
        <v>71</v>
      </c>
      <c r="X34" s="10" t="s">
        <v>82</v>
      </c>
      <c r="Y34" s="10" t="s">
        <v>82</v>
      </c>
      <c r="Z34" s="10" t="s">
        <v>935</v>
      </c>
      <c r="AB34" s="112" t="s">
        <v>916</v>
      </c>
      <c r="AC34" s="112" t="s">
        <v>916</v>
      </c>
      <c r="AE34" s="10"/>
      <c r="AG34" s="38" t="s">
        <v>932</v>
      </c>
      <c r="AH34" s="38">
        <v>107427</v>
      </c>
      <c r="AI34" s="84"/>
      <c r="AJ34" s="15" t="s">
        <v>112</v>
      </c>
      <c r="AK34" s="38"/>
      <c r="AL34" s="38"/>
      <c r="AM34" s="10"/>
      <c r="AN34" s="10"/>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88">
        <f t="shared" si="1"/>
        <v>205.05333333333331</v>
      </c>
      <c r="BQ34" s="88">
        <f t="shared" ref="BQ34:CA34" si="9">BP34</f>
        <v>205.05333333333331</v>
      </c>
      <c r="BR34" s="88">
        <f t="shared" si="9"/>
        <v>205.05333333333331</v>
      </c>
      <c r="BS34" s="88">
        <f t="shared" si="9"/>
        <v>205.05333333333331</v>
      </c>
      <c r="BT34" s="88">
        <f t="shared" si="9"/>
        <v>205.05333333333331</v>
      </c>
      <c r="BU34" s="88">
        <f t="shared" si="9"/>
        <v>205.05333333333331</v>
      </c>
      <c r="BV34" s="88">
        <f t="shared" si="9"/>
        <v>205.05333333333331</v>
      </c>
      <c r="BW34" s="88">
        <f t="shared" si="9"/>
        <v>205.05333333333331</v>
      </c>
      <c r="BX34" s="88">
        <f t="shared" si="9"/>
        <v>205.05333333333331</v>
      </c>
      <c r="BY34" s="88">
        <f t="shared" si="9"/>
        <v>205.05333333333331</v>
      </c>
      <c r="BZ34" s="88">
        <f t="shared" si="9"/>
        <v>205.05333333333331</v>
      </c>
      <c r="CA34" s="88">
        <f t="shared" si="9"/>
        <v>205.05333333333331</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88">
        <v>2460.64</v>
      </c>
      <c r="DM34" s="88">
        <v>2460.64</v>
      </c>
      <c r="DN34" s="88">
        <v>2460.64</v>
      </c>
      <c r="DO34" s="88">
        <v>2460.64</v>
      </c>
      <c r="DP34" s="88">
        <v>2460.64</v>
      </c>
      <c r="DQ34" s="88">
        <v>2460.64</v>
      </c>
      <c r="DR34" s="88">
        <v>2460.64</v>
      </c>
      <c r="DS34" s="88">
        <v>2470.4825599999999</v>
      </c>
      <c r="DT34" s="88">
        <v>2480.3644902400001</v>
      </c>
      <c r="DU34" s="88">
        <v>2490.2859482009603</v>
      </c>
      <c r="DW34" s="10">
        <v>0</v>
      </c>
      <c r="DX34" s="10">
        <v>0</v>
      </c>
      <c r="DY34" s="10">
        <v>0</v>
      </c>
      <c r="DZ34" s="10">
        <v>0</v>
      </c>
      <c r="EA34" s="10">
        <v>0</v>
      </c>
      <c r="EB34" s="10">
        <v>0</v>
      </c>
      <c r="EC34" s="10">
        <v>0</v>
      </c>
      <c r="ED34" s="10">
        <v>0</v>
      </c>
      <c r="EE34" s="10">
        <v>0</v>
      </c>
      <c r="EF34" s="10">
        <v>0</v>
      </c>
    </row>
    <row r="35" spans="4:136" x14ac:dyDescent="0.2">
      <c r="D35" s="10" t="s">
        <v>247</v>
      </c>
      <c r="E35" s="135" t="s">
        <v>248</v>
      </c>
      <c r="F35" s="135">
        <v>5.9459900000000003E-2</v>
      </c>
      <c r="G35" s="10">
        <v>108157</v>
      </c>
      <c r="I35" s="88">
        <v>1575.2707043694145</v>
      </c>
      <c r="J35" s="10" t="s">
        <v>74</v>
      </c>
      <c r="K35" s="130">
        <v>25.241648351648369</v>
      </c>
      <c r="L35" s="10" t="s">
        <v>908</v>
      </c>
      <c r="M35" s="10" t="s">
        <v>71</v>
      </c>
      <c r="N35" s="10" t="s">
        <v>83</v>
      </c>
      <c r="O35" s="10" t="s">
        <v>909</v>
      </c>
      <c r="P35" s="10" t="s">
        <v>933</v>
      </c>
      <c r="Q35" s="10"/>
      <c r="S35" s="10" t="s">
        <v>934</v>
      </c>
      <c r="T35" s="10" t="s">
        <v>929</v>
      </c>
      <c r="U35" s="10" t="s">
        <v>929</v>
      </c>
      <c r="W35" s="10" t="s">
        <v>71</v>
      </c>
      <c r="X35" s="10" t="s">
        <v>82</v>
      </c>
      <c r="Y35" s="10" t="s">
        <v>82</v>
      </c>
      <c r="Z35" s="10" t="s">
        <v>935</v>
      </c>
      <c r="AB35" s="112" t="s">
        <v>916</v>
      </c>
      <c r="AC35" s="112" t="s">
        <v>916</v>
      </c>
      <c r="AE35" s="10"/>
      <c r="AG35" s="38" t="s">
        <v>250</v>
      </c>
      <c r="AH35" s="38">
        <v>111590</v>
      </c>
      <c r="AI35" s="84"/>
      <c r="AJ35" s="15" t="s">
        <v>112</v>
      </c>
      <c r="AK35" s="38"/>
      <c r="AL35" s="38"/>
      <c r="AM35" s="10"/>
      <c r="AN35" s="10"/>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88">
        <f t="shared" si="1"/>
        <v>129.05214020284339</v>
      </c>
      <c r="BQ35" s="88">
        <f t="shared" ref="BQ35:CA35" si="10">BP35</f>
        <v>129.05214020284339</v>
      </c>
      <c r="BR35" s="88">
        <f t="shared" si="10"/>
        <v>129.05214020284339</v>
      </c>
      <c r="BS35" s="88">
        <f t="shared" si="10"/>
        <v>129.05214020284339</v>
      </c>
      <c r="BT35" s="88">
        <f t="shared" si="10"/>
        <v>129.05214020284339</v>
      </c>
      <c r="BU35" s="88">
        <f t="shared" si="10"/>
        <v>129.05214020284339</v>
      </c>
      <c r="BV35" s="88">
        <f t="shared" si="10"/>
        <v>129.05214020284339</v>
      </c>
      <c r="BW35" s="88">
        <f t="shared" si="10"/>
        <v>129.05214020284339</v>
      </c>
      <c r="BX35" s="88">
        <f t="shared" si="10"/>
        <v>129.05214020284339</v>
      </c>
      <c r="BY35" s="88">
        <f t="shared" si="10"/>
        <v>129.05214020284339</v>
      </c>
      <c r="BZ35" s="88">
        <f t="shared" si="10"/>
        <v>129.05214020284339</v>
      </c>
      <c r="CA35" s="88">
        <f t="shared" si="10"/>
        <v>129.05214020284339</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88">
        <v>1548.6256824341206</v>
      </c>
      <c r="DM35" s="88">
        <v>1558.4701515651309</v>
      </c>
      <c r="DN35" s="88">
        <v>1567.8448885060759</v>
      </c>
      <c r="DO35" s="88">
        <v>1576.0580593428892</v>
      </c>
      <c r="DP35" s="88">
        <v>1583.9283144186604</v>
      </c>
      <c r="DQ35" s="88">
        <v>1591.8130653913477</v>
      </c>
      <c r="DR35" s="88">
        <v>1599.1011318729966</v>
      </c>
      <c r="DS35" s="88">
        <v>1605.4975364004886</v>
      </c>
      <c r="DT35" s="88">
        <v>1611.9195265460905</v>
      </c>
      <c r="DU35" s="88">
        <v>1618.3672046522749</v>
      </c>
      <c r="DW35" s="10">
        <v>0</v>
      </c>
      <c r="DX35" s="10">
        <v>0</v>
      </c>
      <c r="DY35" s="10">
        <v>0</v>
      </c>
      <c r="DZ35" s="10">
        <v>0</v>
      </c>
      <c r="EA35" s="10">
        <v>0</v>
      </c>
      <c r="EB35" s="10">
        <v>0</v>
      </c>
      <c r="EC35" s="10">
        <v>0</v>
      </c>
      <c r="ED35" s="10">
        <v>0</v>
      </c>
      <c r="EE35" s="10">
        <v>0</v>
      </c>
      <c r="EF35" s="10">
        <v>0</v>
      </c>
    </row>
    <row r="36" spans="4:136" x14ac:dyDescent="0.2">
      <c r="D36" s="10" t="s">
        <v>266</v>
      </c>
      <c r="E36" s="135" t="s">
        <v>267</v>
      </c>
      <c r="F36" s="135">
        <v>-1.1991708000000001</v>
      </c>
      <c r="G36" s="10">
        <v>100592</v>
      </c>
      <c r="I36" s="88">
        <v>6290.2647346977528</v>
      </c>
      <c r="J36" s="10" t="s">
        <v>74</v>
      </c>
      <c r="K36" s="130">
        <v>24.586969178082196</v>
      </c>
      <c r="L36" s="10" t="s">
        <v>908</v>
      </c>
      <c r="M36" s="10" t="s">
        <v>71</v>
      </c>
      <c r="N36" s="10" t="s">
        <v>83</v>
      </c>
      <c r="O36" s="10" t="s">
        <v>909</v>
      </c>
      <c r="P36" s="10" t="s">
        <v>933</v>
      </c>
      <c r="Q36" s="10"/>
      <c r="S36" s="10" t="s">
        <v>918</v>
      </c>
      <c r="T36" s="10" t="s">
        <v>919</v>
      </c>
      <c r="U36" s="10" t="s">
        <v>82</v>
      </c>
      <c r="W36" s="10" t="s">
        <v>71</v>
      </c>
      <c r="X36" s="10" t="s">
        <v>82</v>
      </c>
      <c r="Y36" s="10" t="s">
        <v>82</v>
      </c>
      <c r="Z36" s="10" t="s">
        <v>935</v>
      </c>
      <c r="AB36" s="112" t="s">
        <v>916</v>
      </c>
      <c r="AC36" s="112" t="s">
        <v>916</v>
      </c>
      <c r="AE36" s="10"/>
      <c r="AG36" s="38" t="s">
        <v>920</v>
      </c>
      <c r="AH36" s="38">
        <v>108912</v>
      </c>
      <c r="AI36" s="84"/>
      <c r="AJ36" s="15" t="s">
        <v>112</v>
      </c>
      <c r="AK36" s="38"/>
      <c r="AL36" s="38"/>
      <c r="AM36" s="10"/>
      <c r="AN36" s="10"/>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88">
        <f t="shared" si="1"/>
        <v>528.49251240354261</v>
      </c>
      <c r="BQ36" s="88">
        <f t="shared" ref="BQ36:CA36" si="11">BP36</f>
        <v>528.49251240354261</v>
      </c>
      <c r="BR36" s="88">
        <f t="shared" si="11"/>
        <v>528.49251240354261</v>
      </c>
      <c r="BS36" s="88">
        <f t="shared" si="11"/>
        <v>528.49251240354261</v>
      </c>
      <c r="BT36" s="88">
        <f t="shared" si="11"/>
        <v>528.49251240354261</v>
      </c>
      <c r="BU36" s="88">
        <f t="shared" si="11"/>
        <v>528.49251240354261</v>
      </c>
      <c r="BV36" s="88">
        <f t="shared" si="11"/>
        <v>528.49251240354261</v>
      </c>
      <c r="BW36" s="88">
        <f t="shared" si="11"/>
        <v>528.49251240354261</v>
      </c>
      <c r="BX36" s="88">
        <f t="shared" si="11"/>
        <v>528.49251240354261</v>
      </c>
      <c r="BY36" s="88">
        <f t="shared" si="11"/>
        <v>528.49251240354261</v>
      </c>
      <c r="BZ36" s="88">
        <f t="shared" si="11"/>
        <v>528.49251240354261</v>
      </c>
      <c r="CA36" s="88">
        <f t="shared" si="11"/>
        <v>528.49251240354261</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88">
        <v>6341.9101488425113</v>
      </c>
      <c r="DM36" s="88">
        <v>6384.3585325244312</v>
      </c>
      <c r="DN36" s="88">
        <v>6425.8550374740707</v>
      </c>
      <c r="DO36" s="88">
        <v>6461.3362630787024</v>
      </c>
      <c r="DP36" s="88">
        <v>6497.4232632590192</v>
      </c>
      <c r="DQ36" s="88">
        <v>6529.7215154472387</v>
      </c>
      <c r="DR36" s="88">
        <v>6559.8916792648042</v>
      </c>
      <c r="DS36" s="88">
        <v>6586.1312459818637</v>
      </c>
      <c r="DT36" s="88">
        <v>6612.4757709657915</v>
      </c>
      <c r="DU36" s="88">
        <v>6638.9256740496548</v>
      </c>
      <c r="DW36" s="10">
        <v>0</v>
      </c>
      <c r="DX36" s="10">
        <v>0</v>
      </c>
      <c r="DY36" s="10">
        <v>0</v>
      </c>
      <c r="DZ36" s="10">
        <v>0</v>
      </c>
      <c r="EA36" s="10">
        <v>0</v>
      </c>
      <c r="EB36" s="10">
        <v>0</v>
      </c>
      <c r="EC36" s="10">
        <v>0</v>
      </c>
      <c r="ED36" s="10">
        <v>0</v>
      </c>
      <c r="EE36" s="10">
        <v>0</v>
      </c>
      <c r="EF36" s="10">
        <v>0</v>
      </c>
    </row>
    <row r="37" spans="4:136" x14ac:dyDescent="0.2">
      <c r="D37" s="10" t="s">
        <v>222</v>
      </c>
      <c r="E37" s="135" t="s">
        <v>288</v>
      </c>
      <c r="F37" s="135">
        <v>-3.9535800000000003E-2</v>
      </c>
      <c r="G37" s="10">
        <v>100676</v>
      </c>
      <c r="I37" s="88">
        <v>914.04734956382163</v>
      </c>
      <c r="J37" s="10" t="s">
        <v>74</v>
      </c>
      <c r="K37" s="130">
        <v>27.700454545454544</v>
      </c>
      <c r="L37" s="10" t="s">
        <v>908</v>
      </c>
      <c r="M37" s="10" t="s">
        <v>71</v>
      </c>
      <c r="N37" s="10" t="s">
        <v>83</v>
      </c>
      <c r="O37" s="10" t="s">
        <v>909</v>
      </c>
      <c r="P37" s="10" t="s">
        <v>933</v>
      </c>
      <c r="Q37" s="10"/>
      <c r="S37" s="10" t="s">
        <v>918</v>
      </c>
      <c r="T37" s="10" t="s">
        <v>919</v>
      </c>
      <c r="U37" s="10" t="s">
        <v>71</v>
      </c>
      <c r="W37" s="10" t="s">
        <v>71</v>
      </c>
      <c r="X37" s="10" t="s">
        <v>82</v>
      </c>
      <c r="Y37" s="10" t="s">
        <v>82</v>
      </c>
      <c r="Z37" s="10" t="s">
        <v>935</v>
      </c>
      <c r="AB37" s="112" t="s">
        <v>916</v>
      </c>
      <c r="AC37" s="112" t="s">
        <v>916</v>
      </c>
      <c r="AE37" s="10"/>
      <c r="AG37" s="38" t="s">
        <v>180</v>
      </c>
      <c r="AH37" s="38">
        <v>107432</v>
      </c>
      <c r="AI37" s="84"/>
      <c r="AJ37" s="15" t="s">
        <v>112</v>
      </c>
      <c r="AK37" s="38"/>
      <c r="AL37" s="38"/>
      <c r="AM37" s="10"/>
      <c r="AN37" s="10"/>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88">
        <f t="shared" si="1"/>
        <v>276.0333333333333</v>
      </c>
      <c r="BQ37" s="88">
        <f t="shared" ref="BQ37:CA37" si="12">BP37</f>
        <v>276.0333333333333</v>
      </c>
      <c r="BR37" s="88">
        <f t="shared" si="12"/>
        <v>276.0333333333333</v>
      </c>
      <c r="BS37" s="88">
        <f t="shared" si="12"/>
        <v>276.0333333333333</v>
      </c>
      <c r="BT37" s="88">
        <f t="shared" si="12"/>
        <v>276.0333333333333</v>
      </c>
      <c r="BU37" s="88">
        <f t="shared" si="12"/>
        <v>276.0333333333333</v>
      </c>
      <c r="BV37" s="88">
        <f t="shared" si="12"/>
        <v>276.0333333333333</v>
      </c>
      <c r="BW37" s="88">
        <f t="shared" si="12"/>
        <v>276.0333333333333</v>
      </c>
      <c r="BX37" s="88">
        <f t="shared" si="12"/>
        <v>276.0333333333333</v>
      </c>
      <c r="BY37" s="88">
        <f t="shared" si="12"/>
        <v>276.0333333333333</v>
      </c>
      <c r="BZ37" s="88">
        <f t="shared" si="12"/>
        <v>276.0333333333333</v>
      </c>
      <c r="CA37" s="88">
        <f t="shared" si="12"/>
        <v>276.0333333333333</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88">
        <v>3312.3999999999996</v>
      </c>
      <c r="DM37" s="88">
        <v>3312.3999999999996</v>
      </c>
      <c r="DN37" s="88">
        <v>3312.3999999999996</v>
      </c>
      <c r="DO37" s="88">
        <v>3312.3999999999996</v>
      </c>
      <c r="DP37" s="88">
        <v>3312.3999999999996</v>
      </c>
      <c r="DQ37" s="88">
        <v>3312.3999999999996</v>
      </c>
      <c r="DR37" s="88">
        <v>3312.3999999999996</v>
      </c>
      <c r="DS37" s="88">
        <v>3325.6495999999997</v>
      </c>
      <c r="DT37" s="88">
        <v>3338.9521983999998</v>
      </c>
      <c r="DU37" s="88">
        <v>3352.3080071935997</v>
      </c>
      <c r="DW37" s="10">
        <v>0</v>
      </c>
      <c r="DX37" s="10">
        <v>0</v>
      </c>
      <c r="DY37" s="10">
        <v>0</v>
      </c>
      <c r="DZ37" s="10">
        <v>0</v>
      </c>
      <c r="EA37" s="10">
        <v>0</v>
      </c>
      <c r="EB37" s="10">
        <v>0</v>
      </c>
      <c r="EC37" s="10">
        <v>0</v>
      </c>
      <c r="ED37" s="10">
        <v>0</v>
      </c>
      <c r="EE37" s="10">
        <v>0</v>
      </c>
      <c r="EF37" s="10">
        <v>0</v>
      </c>
    </row>
    <row r="38" spans="4:136" x14ac:dyDescent="0.2">
      <c r="D38" s="10" t="s">
        <v>291</v>
      </c>
      <c r="E38" s="135" t="s">
        <v>292</v>
      </c>
      <c r="F38" s="135">
        <v>-0.2318153</v>
      </c>
      <c r="G38" s="10">
        <v>103237</v>
      </c>
      <c r="I38" s="88">
        <v>1392.3720630396474</v>
      </c>
      <c r="J38" s="10" t="s">
        <v>74</v>
      </c>
      <c r="K38" s="130">
        <v>25.320980392156851</v>
      </c>
      <c r="L38" s="10" t="s">
        <v>908</v>
      </c>
      <c r="M38" s="10" t="s">
        <v>82</v>
      </c>
      <c r="N38" s="10" t="s">
        <v>83</v>
      </c>
      <c r="O38" s="10" t="s">
        <v>909</v>
      </c>
      <c r="P38" s="10" t="s">
        <v>933</v>
      </c>
      <c r="Q38" s="10"/>
      <c r="S38" s="10" t="s">
        <v>934</v>
      </c>
      <c r="T38" s="10" t="s">
        <v>929</v>
      </c>
      <c r="U38" s="10" t="s">
        <v>929</v>
      </c>
      <c r="W38" s="10" t="s">
        <v>71</v>
      </c>
      <c r="X38" s="10" t="s">
        <v>82</v>
      </c>
      <c r="Y38" s="10" t="s">
        <v>82</v>
      </c>
      <c r="Z38" s="10" t="s">
        <v>935</v>
      </c>
      <c r="AB38" s="112" t="s">
        <v>916</v>
      </c>
      <c r="AC38" s="112" t="s">
        <v>916</v>
      </c>
      <c r="AE38" s="10"/>
      <c r="AG38" s="38" t="s">
        <v>932</v>
      </c>
      <c r="AH38" s="38">
        <v>107428</v>
      </c>
      <c r="AI38" s="84"/>
      <c r="AJ38" s="15" t="s">
        <v>112</v>
      </c>
      <c r="AK38" s="38"/>
      <c r="AL38" s="38"/>
      <c r="AM38" s="10"/>
      <c r="AN38" s="10"/>
      <c r="AP38" s="10">
        <v>0</v>
      </c>
      <c r="AQ38" s="10">
        <v>0</v>
      </c>
      <c r="AR38" s="10">
        <v>0</v>
      </c>
      <c r="AS38" s="10">
        <v>0</v>
      </c>
      <c r="AT38" s="10">
        <v>0</v>
      </c>
      <c r="AU38" s="10">
        <v>0</v>
      </c>
      <c r="AV38" s="10">
        <v>0</v>
      </c>
      <c r="AW38" s="10">
        <v>0</v>
      </c>
      <c r="AX38" s="10">
        <v>0</v>
      </c>
      <c r="AY38" s="10">
        <v>0</v>
      </c>
      <c r="AZ38" s="10">
        <v>0</v>
      </c>
      <c r="BA38" s="10">
        <v>0</v>
      </c>
      <c r="BC38" s="10">
        <v>0</v>
      </c>
      <c r="BD38" s="10">
        <v>0</v>
      </c>
      <c r="BE38" s="10">
        <v>0</v>
      </c>
      <c r="BF38" s="10">
        <v>0</v>
      </c>
      <c r="BG38" s="10">
        <v>0</v>
      </c>
      <c r="BH38" s="10">
        <v>0</v>
      </c>
      <c r="BI38" s="10">
        <v>0</v>
      </c>
      <c r="BJ38" s="10">
        <v>0</v>
      </c>
      <c r="BK38" s="10">
        <v>0</v>
      </c>
      <c r="BL38" s="10">
        <v>0</v>
      </c>
      <c r="BM38" s="10">
        <v>0</v>
      </c>
      <c r="BN38" s="10">
        <v>0</v>
      </c>
      <c r="BP38" s="88">
        <f t="shared" si="1"/>
        <v>123.85580418133338</v>
      </c>
      <c r="BQ38" s="88">
        <f t="shared" ref="BQ38:CA38" si="13">BP38</f>
        <v>123.85580418133338</v>
      </c>
      <c r="BR38" s="88">
        <f t="shared" si="13"/>
        <v>123.85580418133338</v>
      </c>
      <c r="BS38" s="88">
        <f t="shared" si="13"/>
        <v>123.85580418133338</v>
      </c>
      <c r="BT38" s="88">
        <f t="shared" si="13"/>
        <v>123.85580418133338</v>
      </c>
      <c r="BU38" s="88">
        <f t="shared" si="13"/>
        <v>123.85580418133338</v>
      </c>
      <c r="BV38" s="88">
        <f t="shared" si="13"/>
        <v>123.85580418133338</v>
      </c>
      <c r="BW38" s="88">
        <f t="shared" si="13"/>
        <v>123.85580418133338</v>
      </c>
      <c r="BX38" s="88">
        <f t="shared" si="13"/>
        <v>123.85580418133338</v>
      </c>
      <c r="BY38" s="88">
        <f t="shared" si="13"/>
        <v>123.85580418133338</v>
      </c>
      <c r="BZ38" s="88">
        <f t="shared" si="13"/>
        <v>123.85580418133338</v>
      </c>
      <c r="CA38" s="88">
        <f t="shared" si="13"/>
        <v>123.85580418133338</v>
      </c>
      <c r="CC38" s="10">
        <v>0</v>
      </c>
      <c r="CD38" s="10">
        <v>0</v>
      </c>
      <c r="CE38" s="10">
        <v>0</v>
      </c>
      <c r="CF38" s="10">
        <v>0</v>
      </c>
      <c r="CG38" s="10">
        <v>0</v>
      </c>
      <c r="CH38" s="10">
        <v>0</v>
      </c>
      <c r="CI38" s="10">
        <v>0</v>
      </c>
      <c r="CJ38" s="10">
        <v>0</v>
      </c>
      <c r="CK38" s="10">
        <v>0</v>
      </c>
      <c r="CL38" s="10">
        <v>0</v>
      </c>
      <c r="CM38" s="10">
        <v>0</v>
      </c>
      <c r="CN38" s="10">
        <v>0</v>
      </c>
      <c r="CP38" s="10">
        <v>0</v>
      </c>
      <c r="CQ38" s="10">
        <v>0</v>
      </c>
      <c r="CR38" s="10">
        <v>0</v>
      </c>
      <c r="CS38" s="10">
        <v>0</v>
      </c>
      <c r="CT38" s="10">
        <v>0</v>
      </c>
      <c r="CU38" s="10">
        <v>0</v>
      </c>
      <c r="CV38" s="10">
        <v>0</v>
      </c>
      <c r="CW38" s="10">
        <v>0</v>
      </c>
      <c r="CX38" s="10">
        <v>0</v>
      </c>
      <c r="CY38" s="10">
        <v>0</v>
      </c>
      <c r="DA38" s="10">
        <v>0</v>
      </c>
      <c r="DB38" s="10">
        <v>0</v>
      </c>
      <c r="DC38" s="10">
        <v>0</v>
      </c>
      <c r="DD38" s="10">
        <v>0</v>
      </c>
      <c r="DE38" s="10">
        <v>0</v>
      </c>
      <c r="DF38" s="10">
        <v>0</v>
      </c>
      <c r="DG38" s="10">
        <v>0</v>
      </c>
      <c r="DH38" s="10">
        <v>0</v>
      </c>
      <c r="DI38" s="10">
        <v>0</v>
      </c>
      <c r="DJ38" s="10">
        <v>0</v>
      </c>
      <c r="DL38" s="88">
        <v>1486.2696501760006</v>
      </c>
      <c r="DM38" s="88">
        <v>1495.7177278215408</v>
      </c>
      <c r="DN38" s="88">
        <v>1504.7149872314521</v>
      </c>
      <c r="DO38" s="88">
        <v>1512.597451460819</v>
      </c>
      <c r="DP38" s="88">
        <v>1520.1508075693635</v>
      </c>
      <c r="DQ38" s="88">
        <v>1527.7180758917389</v>
      </c>
      <c r="DR38" s="88">
        <v>1534.7126854626677</v>
      </c>
      <c r="DS38" s="88">
        <v>1540.8515362045184</v>
      </c>
      <c r="DT38" s="88">
        <v>1547.0149423493365</v>
      </c>
      <c r="DU38" s="88">
        <v>1553.2030021187338</v>
      </c>
      <c r="DW38" s="10">
        <v>0</v>
      </c>
      <c r="DX38" s="10">
        <v>0</v>
      </c>
      <c r="DY38" s="10">
        <v>0</v>
      </c>
      <c r="DZ38" s="10">
        <v>0</v>
      </c>
      <c r="EA38" s="10">
        <v>0</v>
      </c>
      <c r="EB38" s="10">
        <v>0</v>
      </c>
      <c r="EC38" s="10">
        <v>0</v>
      </c>
      <c r="ED38" s="10">
        <v>0</v>
      </c>
      <c r="EE38" s="10">
        <v>0</v>
      </c>
      <c r="EF38" s="10">
        <v>0</v>
      </c>
    </row>
    <row r="39" spans="4:136" x14ac:dyDescent="0.2">
      <c r="D39" s="10" t="s">
        <v>330</v>
      </c>
      <c r="E39" s="135" t="s">
        <v>331</v>
      </c>
      <c r="F39" s="135">
        <v>0.28854316000000002</v>
      </c>
      <c r="G39" s="10">
        <v>102261</v>
      </c>
      <c r="I39" s="88">
        <v>889.10848808201251</v>
      </c>
      <c r="J39" s="10" t="s">
        <v>74</v>
      </c>
      <c r="K39" s="130">
        <v>30.422801724137948</v>
      </c>
      <c r="L39" s="10" t="s">
        <v>908</v>
      </c>
      <c r="M39" s="10" t="s">
        <v>82</v>
      </c>
      <c r="N39" s="10" t="s">
        <v>83</v>
      </c>
      <c r="O39" s="10" t="s">
        <v>909</v>
      </c>
      <c r="P39" s="10" t="s">
        <v>933</v>
      </c>
      <c r="Q39" s="10"/>
      <c r="S39" s="10" t="s">
        <v>934</v>
      </c>
      <c r="T39" s="10" t="s">
        <v>929</v>
      </c>
      <c r="U39" s="10" t="s">
        <v>929</v>
      </c>
      <c r="W39" s="10" t="s">
        <v>71</v>
      </c>
      <c r="X39" s="10" t="s">
        <v>82</v>
      </c>
      <c r="Y39" s="10" t="s">
        <v>82</v>
      </c>
      <c r="Z39" s="10" t="s">
        <v>935</v>
      </c>
      <c r="AB39" s="112" t="s">
        <v>916</v>
      </c>
      <c r="AC39" s="112" t="s">
        <v>916</v>
      </c>
      <c r="AE39" s="10"/>
      <c r="AG39" s="38" t="s">
        <v>180</v>
      </c>
      <c r="AH39" s="38">
        <v>107419</v>
      </c>
      <c r="AI39" s="84"/>
      <c r="AJ39" s="15" t="s">
        <v>112</v>
      </c>
      <c r="AK39" s="38"/>
      <c r="AL39" s="38"/>
      <c r="AM39" s="10"/>
      <c r="AN39" s="10"/>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88">
        <f t="shared" si="1"/>
        <v>62.565792637914548</v>
      </c>
      <c r="BQ39" s="88">
        <f t="shared" ref="BQ39:CA39" si="14">BP39</f>
        <v>62.565792637914548</v>
      </c>
      <c r="BR39" s="88">
        <f t="shared" si="14"/>
        <v>62.565792637914548</v>
      </c>
      <c r="BS39" s="88">
        <f t="shared" si="14"/>
        <v>62.565792637914548</v>
      </c>
      <c r="BT39" s="88">
        <f t="shared" si="14"/>
        <v>62.565792637914548</v>
      </c>
      <c r="BU39" s="88">
        <f t="shared" si="14"/>
        <v>62.565792637914548</v>
      </c>
      <c r="BV39" s="88">
        <f t="shared" si="14"/>
        <v>62.565792637914548</v>
      </c>
      <c r="BW39" s="88">
        <f t="shared" si="14"/>
        <v>62.565792637914548</v>
      </c>
      <c r="BX39" s="88">
        <f t="shared" si="14"/>
        <v>62.565792637914548</v>
      </c>
      <c r="BY39" s="88">
        <f t="shared" si="14"/>
        <v>62.565792637914548</v>
      </c>
      <c r="BZ39" s="88">
        <f t="shared" si="14"/>
        <v>62.565792637914548</v>
      </c>
      <c r="CA39" s="88">
        <f t="shared" si="14"/>
        <v>62.565792637914548</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88">
        <v>750.7895116549746</v>
      </c>
      <c r="DM39" s="88">
        <v>758.25456248492605</v>
      </c>
      <c r="DN39" s="88">
        <v>765.71713476737079</v>
      </c>
      <c r="DO39" s="88">
        <v>772.63088031059601</v>
      </c>
      <c r="DP39" s="88">
        <v>779.50577171325449</v>
      </c>
      <c r="DQ39" s="88">
        <v>786.31802082654599</v>
      </c>
      <c r="DR39" s="88">
        <v>793.00540709746042</v>
      </c>
      <c r="DS39" s="88">
        <v>796.17742872585029</v>
      </c>
      <c r="DT39" s="88">
        <v>799.36213844075371</v>
      </c>
      <c r="DU39" s="88">
        <v>802.55958699451674</v>
      </c>
      <c r="DW39" s="10">
        <v>0</v>
      </c>
      <c r="DX39" s="10">
        <v>0</v>
      </c>
      <c r="DY39" s="10">
        <v>0</v>
      </c>
      <c r="DZ39" s="10">
        <v>0</v>
      </c>
      <c r="EA39" s="10">
        <v>0</v>
      </c>
      <c r="EB39" s="10">
        <v>0</v>
      </c>
      <c r="EC39" s="10">
        <v>0</v>
      </c>
      <c r="ED39" s="10">
        <v>0</v>
      </c>
      <c r="EE39" s="10">
        <v>0</v>
      </c>
      <c r="EF39" s="10">
        <v>0</v>
      </c>
    </row>
    <row r="40" spans="4:136" x14ac:dyDescent="0.2">
      <c r="D40" s="10" t="s">
        <v>1110</v>
      </c>
      <c r="E40" s="135">
        <v>51.316108999999997</v>
      </c>
      <c r="F40" s="135">
        <v>1.3469009999999999</v>
      </c>
      <c r="G40" s="10">
        <v>110654</v>
      </c>
      <c r="I40" s="88">
        <v>1558.8896846769121</v>
      </c>
      <c r="J40" s="10" t="s">
        <v>74</v>
      </c>
      <c r="K40" s="130">
        <v>18.528415300546456</v>
      </c>
      <c r="L40" s="10" t="s">
        <v>908</v>
      </c>
      <c r="M40" s="10" t="s">
        <v>71</v>
      </c>
      <c r="N40" s="10" t="s">
        <v>83</v>
      </c>
      <c r="O40" s="10" t="s">
        <v>909</v>
      </c>
      <c r="P40" s="10" t="s">
        <v>933</v>
      </c>
      <c r="Q40" s="10"/>
      <c r="S40" s="10" t="s">
        <v>934</v>
      </c>
      <c r="T40" s="10" t="s">
        <v>929</v>
      </c>
      <c r="U40" s="10" t="s">
        <v>929</v>
      </c>
      <c r="W40" s="10" t="s">
        <v>71</v>
      </c>
      <c r="X40" s="10" t="s">
        <v>82</v>
      </c>
      <c r="Y40" s="10" t="s">
        <v>82</v>
      </c>
      <c r="Z40" s="10" t="s">
        <v>935</v>
      </c>
      <c r="AB40" s="112" t="s">
        <v>916</v>
      </c>
      <c r="AC40" s="112" t="s">
        <v>916</v>
      </c>
      <c r="AE40" s="10"/>
      <c r="AG40" s="38" t="s">
        <v>342</v>
      </c>
      <c r="AH40" s="38">
        <v>107419</v>
      </c>
      <c r="AI40" s="84"/>
      <c r="AJ40" s="15" t="s">
        <v>112</v>
      </c>
      <c r="AK40" s="38"/>
      <c r="AL40" s="38"/>
      <c r="AM40" s="10"/>
      <c r="AN40" s="10"/>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88">
        <f t="shared" si="1"/>
        <v>284.13815841480573</v>
      </c>
      <c r="BQ40" s="88">
        <f t="shared" ref="BQ40:CA40" si="15">BP40</f>
        <v>284.13815841480573</v>
      </c>
      <c r="BR40" s="88">
        <f t="shared" si="15"/>
        <v>284.13815841480573</v>
      </c>
      <c r="BS40" s="88">
        <f t="shared" si="15"/>
        <v>284.13815841480573</v>
      </c>
      <c r="BT40" s="88">
        <f t="shared" si="15"/>
        <v>284.13815841480573</v>
      </c>
      <c r="BU40" s="88">
        <f t="shared" si="15"/>
        <v>284.13815841480573</v>
      </c>
      <c r="BV40" s="88">
        <f t="shared" si="15"/>
        <v>284.13815841480573</v>
      </c>
      <c r="BW40" s="88">
        <f t="shared" si="15"/>
        <v>284.13815841480573</v>
      </c>
      <c r="BX40" s="88">
        <f t="shared" si="15"/>
        <v>284.13815841480573</v>
      </c>
      <c r="BY40" s="88">
        <f t="shared" si="15"/>
        <v>284.13815841480573</v>
      </c>
      <c r="BZ40" s="88">
        <f t="shared" si="15"/>
        <v>284.13815841480573</v>
      </c>
      <c r="CA40" s="88">
        <f t="shared" si="15"/>
        <v>284.13815841480573</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88">
        <v>3409.6579009776688</v>
      </c>
      <c r="DM40" s="88">
        <v>3443.5599056652904</v>
      </c>
      <c r="DN40" s="88">
        <v>3477.4506542032741</v>
      </c>
      <c r="DO40" s="88">
        <v>3508.8489446040599</v>
      </c>
      <c r="DP40" s="88">
        <v>3540.0707816509926</v>
      </c>
      <c r="DQ40" s="88">
        <v>3571.008133134982</v>
      </c>
      <c r="DR40" s="88">
        <v>3601.3784287791646</v>
      </c>
      <c r="DS40" s="88">
        <v>3615.7839424942813</v>
      </c>
      <c r="DT40" s="88">
        <v>3630.2470782642586</v>
      </c>
      <c r="DU40" s="88">
        <v>3644.7680665773155</v>
      </c>
      <c r="DW40" s="10">
        <v>0</v>
      </c>
      <c r="DX40" s="10">
        <v>0</v>
      </c>
      <c r="DY40" s="10">
        <v>0</v>
      </c>
      <c r="DZ40" s="10">
        <v>0</v>
      </c>
      <c r="EA40" s="10">
        <v>0</v>
      </c>
      <c r="EB40" s="10">
        <v>0</v>
      </c>
      <c r="EC40" s="10">
        <v>0</v>
      </c>
      <c r="ED40" s="10">
        <v>0</v>
      </c>
      <c r="EE40" s="10">
        <v>0</v>
      </c>
      <c r="EF40" s="10">
        <v>0</v>
      </c>
    </row>
    <row r="41" spans="4:136" x14ac:dyDescent="0.2">
      <c r="D41" s="10" t="s">
        <v>361</v>
      </c>
      <c r="E41" s="135" t="s">
        <v>362</v>
      </c>
      <c r="F41" s="135">
        <v>-1.3827015</v>
      </c>
      <c r="G41" s="10">
        <v>102604</v>
      </c>
      <c r="I41" s="88">
        <v>1278.7020458334368</v>
      </c>
      <c r="J41" s="10" t="s">
        <v>74</v>
      </c>
      <c r="K41" s="130">
        <v>26.318717514124298</v>
      </c>
      <c r="L41" s="10" t="s">
        <v>908</v>
      </c>
      <c r="M41" s="10" t="s">
        <v>82</v>
      </c>
      <c r="N41" s="10" t="s">
        <v>83</v>
      </c>
      <c r="O41" s="10" t="s">
        <v>909</v>
      </c>
      <c r="P41" s="10" t="s">
        <v>933</v>
      </c>
      <c r="Q41" s="10"/>
      <c r="S41" s="10" t="s">
        <v>934</v>
      </c>
      <c r="T41" s="10" t="s">
        <v>929</v>
      </c>
      <c r="U41" s="10" t="s">
        <v>929</v>
      </c>
      <c r="W41" s="10" t="s">
        <v>71</v>
      </c>
      <c r="X41" s="10" t="s">
        <v>82</v>
      </c>
      <c r="Y41" s="10" t="s">
        <v>82</v>
      </c>
      <c r="Z41" s="10" t="s">
        <v>935</v>
      </c>
      <c r="AB41" s="112" t="s">
        <v>916</v>
      </c>
      <c r="AC41" s="112" t="s">
        <v>916</v>
      </c>
      <c r="AE41" s="10"/>
      <c r="AG41" s="38" t="s">
        <v>363</v>
      </c>
      <c r="AH41" s="38">
        <v>108912</v>
      </c>
      <c r="AI41" s="84"/>
      <c r="AJ41" s="15" t="s">
        <v>112</v>
      </c>
      <c r="AK41" s="38"/>
      <c r="AL41" s="38"/>
      <c r="AM41" s="10"/>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88">
        <f t="shared" si="1"/>
        <v>117.12466132733313</v>
      </c>
      <c r="BQ41" s="88">
        <f t="shared" ref="BQ41:CA42" si="16">BP41</f>
        <v>117.12466132733313</v>
      </c>
      <c r="BR41" s="88">
        <f t="shared" si="16"/>
        <v>117.12466132733313</v>
      </c>
      <c r="BS41" s="88">
        <f t="shared" si="16"/>
        <v>117.12466132733313</v>
      </c>
      <c r="BT41" s="88">
        <f t="shared" si="16"/>
        <v>117.12466132733313</v>
      </c>
      <c r="BU41" s="88">
        <f t="shared" si="16"/>
        <v>117.12466132733313</v>
      </c>
      <c r="BV41" s="88">
        <f t="shared" si="16"/>
        <v>117.12466132733313</v>
      </c>
      <c r="BW41" s="88">
        <f t="shared" si="16"/>
        <v>117.12466132733313</v>
      </c>
      <c r="BX41" s="88">
        <f t="shared" si="16"/>
        <v>117.12466132733313</v>
      </c>
      <c r="BY41" s="88">
        <f t="shared" si="16"/>
        <v>117.12466132733313</v>
      </c>
      <c r="BZ41" s="88">
        <f t="shared" si="16"/>
        <v>117.12466132733313</v>
      </c>
      <c r="CA41" s="88">
        <f t="shared" si="16"/>
        <v>117.12466132733313</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88">
        <v>1405.4959359279976</v>
      </c>
      <c r="DM41" s="88">
        <v>1414.9033588260563</v>
      </c>
      <c r="DN41" s="88">
        <v>1424.0998260879867</v>
      </c>
      <c r="DO41" s="88">
        <v>1431.9631854258917</v>
      </c>
      <c r="DP41" s="88">
        <v>1439.9607966980293</v>
      </c>
      <c r="DQ41" s="88">
        <v>1447.1187445595906</v>
      </c>
      <c r="DR41" s="88">
        <v>1453.8050648695069</v>
      </c>
      <c r="DS41" s="88">
        <v>1459.620285128985</v>
      </c>
      <c r="DT41" s="88">
        <v>1465.458766269501</v>
      </c>
      <c r="DU41" s="88">
        <v>1471.3206013345789</v>
      </c>
      <c r="DW41" s="10">
        <v>0</v>
      </c>
      <c r="DX41" s="10">
        <v>0</v>
      </c>
      <c r="DY41" s="10">
        <v>0</v>
      </c>
      <c r="DZ41" s="10">
        <v>0</v>
      </c>
      <c r="EA41" s="10">
        <v>0</v>
      </c>
      <c r="EB41" s="10">
        <v>0</v>
      </c>
      <c r="EC41" s="10">
        <v>0</v>
      </c>
      <c r="ED41" s="10">
        <v>0</v>
      </c>
      <c r="EE41" s="10">
        <v>0</v>
      </c>
      <c r="EF41" s="10">
        <v>0</v>
      </c>
    </row>
    <row r="42" spans="4:136" x14ac:dyDescent="0.2">
      <c r="D42" s="10" t="s">
        <v>274</v>
      </c>
      <c r="E42" s="135" t="s">
        <v>275</v>
      </c>
      <c r="F42" s="135">
        <v>-1.382571</v>
      </c>
      <c r="G42" s="10">
        <v>100521</v>
      </c>
      <c r="I42" s="88">
        <v>1714.6584059608356</v>
      </c>
      <c r="J42" s="10" t="s">
        <v>74</v>
      </c>
      <c r="K42" s="130">
        <v>26.288130434782598</v>
      </c>
      <c r="L42" s="10" t="s">
        <v>908</v>
      </c>
      <c r="M42" s="10" t="s">
        <v>82</v>
      </c>
      <c r="N42" s="10" t="s">
        <v>83</v>
      </c>
      <c r="O42" s="10" t="s">
        <v>909</v>
      </c>
      <c r="P42" s="10" t="s">
        <v>933</v>
      </c>
      <c r="Q42" s="10"/>
      <c r="S42" s="10" t="s">
        <v>934</v>
      </c>
      <c r="T42" s="10" t="s">
        <v>929</v>
      </c>
      <c r="U42" s="10" t="s">
        <v>929</v>
      </c>
      <c r="W42" s="10" t="s">
        <v>71</v>
      </c>
      <c r="X42" s="10" t="s">
        <v>82</v>
      </c>
      <c r="Y42" s="10" t="s">
        <v>82</v>
      </c>
      <c r="Z42" s="10" t="s">
        <v>935</v>
      </c>
      <c r="AB42" s="112" t="s">
        <v>916</v>
      </c>
      <c r="AC42" s="112" t="s">
        <v>916</v>
      </c>
      <c r="AE42" s="10"/>
      <c r="AG42" s="38" t="s">
        <v>363</v>
      </c>
      <c r="AH42" s="38">
        <v>108912</v>
      </c>
      <c r="AI42" s="84"/>
      <c r="AJ42" s="15" t="s">
        <v>112</v>
      </c>
      <c r="AK42" s="38"/>
      <c r="AL42" s="38"/>
      <c r="AM42" s="10"/>
      <c r="AN42" s="10"/>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88">
        <f t="shared" si="1"/>
        <v>155.69063470469175</v>
      </c>
      <c r="BQ42" s="88">
        <f t="shared" si="16"/>
        <v>155.69063470469175</v>
      </c>
      <c r="BR42" s="88">
        <f t="shared" si="16"/>
        <v>155.69063470469175</v>
      </c>
      <c r="BS42" s="88">
        <f t="shared" si="16"/>
        <v>155.69063470469175</v>
      </c>
      <c r="BT42" s="88">
        <f t="shared" si="16"/>
        <v>155.69063470469175</v>
      </c>
      <c r="BU42" s="88">
        <f t="shared" si="16"/>
        <v>155.69063470469175</v>
      </c>
      <c r="BV42" s="88">
        <f t="shared" si="16"/>
        <v>155.69063470469175</v>
      </c>
      <c r="BW42" s="88">
        <f t="shared" si="16"/>
        <v>155.69063470469175</v>
      </c>
      <c r="BX42" s="88">
        <f t="shared" si="16"/>
        <v>155.69063470469175</v>
      </c>
      <c r="BY42" s="88">
        <f t="shared" si="16"/>
        <v>155.69063470469175</v>
      </c>
      <c r="BZ42" s="88">
        <f t="shared" si="16"/>
        <v>155.69063470469175</v>
      </c>
      <c r="CA42" s="88">
        <f t="shared" si="16"/>
        <v>155.69063470469175</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88">
        <v>1868.2876164563011</v>
      </c>
      <c r="DM42" s="88">
        <v>1880.7926484908517</v>
      </c>
      <c r="DN42" s="88">
        <v>1893.0172629215338</v>
      </c>
      <c r="DO42" s="88">
        <v>1903.469813156091</v>
      </c>
      <c r="DP42" s="88">
        <v>1914.1008208445628</v>
      </c>
      <c r="DQ42" s="88">
        <v>1923.6156867414641</v>
      </c>
      <c r="DR42" s="88">
        <v>1932.5036309292423</v>
      </c>
      <c r="DS42" s="88">
        <v>1940.2336454529593</v>
      </c>
      <c r="DT42" s="88">
        <v>1947.9945800347712</v>
      </c>
      <c r="DU42" s="88">
        <v>1955.7865583549103</v>
      </c>
      <c r="DW42" s="10"/>
      <c r="DX42" s="10"/>
      <c r="DY42" s="10"/>
      <c r="DZ42" s="10"/>
      <c r="EA42" s="10"/>
      <c r="EB42" s="10"/>
      <c r="EC42" s="10"/>
      <c r="ED42" s="10"/>
      <c r="EE42" s="10"/>
      <c r="EF42" s="10"/>
    </row>
    <row r="43" spans="4:136" x14ac:dyDescent="0.2">
      <c r="D43" s="10"/>
      <c r="E43" s="135"/>
      <c r="F43" s="140"/>
      <c r="G43" s="10"/>
      <c r="I43" s="10"/>
      <c r="J43" s="10"/>
      <c r="K43" s="130"/>
      <c r="L43" s="10"/>
      <c r="M43" s="10"/>
      <c r="N43" s="10"/>
      <c r="O43" s="10"/>
      <c r="P43" s="10"/>
      <c r="Q43" s="10"/>
      <c r="S43" s="10"/>
      <c r="T43" s="10"/>
      <c r="U43" s="10"/>
      <c r="W43" s="10"/>
      <c r="X43" s="10"/>
      <c r="Y43" s="10"/>
      <c r="Z43" s="10"/>
      <c r="AB43" s="112"/>
      <c r="AC43" s="112"/>
      <c r="AE43" s="10"/>
      <c r="AG43" s="38"/>
      <c r="AH43" s="38"/>
      <c r="AI43" s="10"/>
      <c r="AJ43" s="15"/>
      <c r="AK43" s="38"/>
      <c r="AL43" s="38"/>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88"/>
      <c r="DM43" s="88"/>
      <c r="DN43" s="88"/>
      <c r="DO43" s="88"/>
      <c r="DP43" s="88"/>
      <c r="DQ43" s="88"/>
      <c r="DR43" s="88"/>
      <c r="DS43" s="88"/>
      <c r="DT43" s="88"/>
      <c r="DU43" s="88"/>
      <c r="DW43" s="10"/>
      <c r="DX43" s="10"/>
      <c r="DY43" s="10"/>
      <c r="DZ43" s="10"/>
      <c r="EA43" s="10"/>
      <c r="EB43" s="10"/>
      <c r="EC43" s="10"/>
      <c r="ED43" s="10"/>
      <c r="EE43" s="10"/>
      <c r="EF43" s="10"/>
    </row>
    <row r="44" spans="4:136" x14ac:dyDescent="0.2">
      <c r="D44" s="10" t="s">
        <v>936</v>
      </c>
      <c r="E44" s="135"/>
      <c r="F44" s="140"/>
      <c r="G44" s="10"/>
      <c r="I44" s="10"/>
      <c r="J44" s="10"/>
      <c r="K44" s="130"/>
      <c r="L44" s="10"/>
      <c r="M44" s="10"/>
      <c r="N44" s="10"/>
      <c r="O44" s="10"/>
      <c r="P44" s="10"/>
      <c r="Q44" s="10"/>
      <c r="S44" s="10"/>
      <c r="T44" s="10"/>
      <c r="U44" s="10"/>
      <c r="W44" s="10"/>
      <c r="X44" s="10"/>
      <c r="Y44" s="10"/>
      <c r="Z44" s="10"/>
      <c r="AB44" s="112"/>
      <c r="AC44" s="112"/>
      <c r="AE44" s="10"/>
      <c r="AG44" s="38"/>
      <c r="AH44" s="38"/>
      <c r="AI44" s="10"/>
      <c r="AJ44" s="15"/>
      <c r="AK44" s="38"/>
      <c r="AL44" s="38"/>
      <c r="AM44" s="10"/>
      <c r="AN44" s="10"/>
      <c r="AP44" s="88">
        <v>1229.3687829175626</v>
      </c>
      <c r="AQ44" s="88">
        <v>1229.3687829175626</v>
      </c>
      <c r="AR44" s="88">
        <v>1229.3687829175626</v>
      </c>
      <c r="AS44" s="88">
        <v>1229.3687829175626</v>
      </c>
      <c r="AT44" s="88">
        <v>1229.3687829175626</v>
      </c>
      <c r="AU44" s="88">
        <v>1229.3687829175626</v>
      </c>
      <c r="AV44" s="88">
        <v>1229.3687829175626</v>
      </c>
      <c r="AW44" s="88">
        <v>1229.3687829175626</v>
      </c>
      <c r="AX44" s="88">
        <v>1229.3687829175626</v>
      </c>
      <c r="AY44" s="88">
        <v>1229.3687829175626</v>
      </c>
      <c r="AZ44" s="88">
        <v>1229.3687829175626</v>
      </c>
      <c r="BA44" s="88">
        <v>1229.3687829175626</v>
      </c>
      <c r="BC44" s="88">
        <v>0</v>
      </c>
      <c r="BD44" s="10">
        <f>BC44</f>
        <v>0</v>
      </c>
      <c r="BE44" s="10">
        <f t="shared" ref="BE44:BN44" si="17">BD44</f>
        <v>0</v>
      </c>
      <c r="BF44" s="10">
        <f t="shared" si="17"/>
        <v>0</v>
      </c>
      <c r="BG44" s="10">
        <f t="shared" si="17"/>
        <v>0</v>
      </c>
      <c r="BH44" s="10">
        <f t="shared" si="17"/>
        <v>0</v>
      </c>
      <c r="BI44" s="10">
        <f t="shared" si="17"/>
        <v>0</v>
      </c>
      <c r="BJ44" s="10">
        <f t="shared" si="17"/>
        <v>0</v>
      </c>
      <c r="BK44" s="10">
        <f t="shared" si="17"/>
        <v>0</v>
      </c>
      <c r="BL44" s="10">
        <f t="shared" si="17"/>
        <v>0</v>
      </c>
      <c r="BM44" s="10">
        <f t="shared" si="17"/>
        <v>0</v>
      </c>
      <c r="BN44" s="10">
        <f t="shared" si="17"/>
        <v>0</v>
      </c>
      <c r="BP44" s="155">
        <f>$CP$44/12</f>
        <v>1144.3525154123972</v>
      </c>
      <c r="BQ44" s="155">
        <f t="shared" ref="BQ44:CA44" si="18">$CP$44/12</f>
        <v>1144.3525154123972</v>
      </c>
      <c r="BR44" s="155">
        <f t="shared" si="18"/>
        <v>1144.3525154123972</v>
      </c>
      <c r="BS44" s="155">
        <f t="shared" si="18"/>
        <v>1144.3525154123972</v>
      </c>
      <c r="BT44" s="155">
        <f t="shared" si="18"/>
        <v>1144.3525154123972</v>
      </c>
      <c r="BU44" s="155">
        <f t="shared" si="18"/>
        <v>1144.3525154123972</v>
      </c>
      <c r="BV44" s="155">
        <f t="shared" si="18"/>
        <v>1144.3525154123972</v>
      </c>
      <c r="BW44" s="155">
        <f t="shared" si="18"/>
        <v>1144.3525154123972</v>
      </c>
      <c r="BX44" s="155">
        <f t="shared" si="18"/>
        <v>1144.3525154123972</v>
      </c>
      <c r="BY44" s="155">
        <f t="shared" si="18"/>
        <v>1144.3525154123972</v>
      </c>
      <c r="BZ44" s="155">
        <f t="shared" si="18"/>
        <v>1144.3525154123972</v>
      </c>
      <c r="CA44" s="155">
        <f t="shared" si="18"/>
        <v>1144.3525154123972</v>
      </c>
      <c r="CC44" s="10">
        <v>0</v>
      </c>
      <c r="CD44" s="10">
        <v>0</v>
      </c>
      <c r="CE44" s="10">
        <v>0</v>
      </c>
      <c r="CF44" s="10">
        <v>0</v>
      </c>
      <c r="CG44" s="10">
        <v>0</v>
      </c>
      <c r="CH44" s="10">
        <v>0</v>
      </c>
      <c r="CI44" s="10">
        <v>0</v>
      </c>
      <c r="CJ44" s="10">
        <v>0</v>
      </c>
      <c r="CK44" s="10">
        <v>0</v>
      </c>
      <c r="CL44" s="10">
        <v>0</v>
      </c>
      <c r="CM44" s="10">
        <v>0</v>
      </c>
      <c r="CN44" s="10">
        <v>0</v>
      </c>
      <c r="CP44" s="88">
        <v>13732.230184948767</v>
      </c>
      <c r="CQ44" s="88">
        <v>13520.116076771184</v>
      </c>
      <c r="CR44" s="88">
        <v>13312.758496189646</v>
      </c>
      <c r="CS44" s="88">
        <v>13135.459200589376</v>
      </c>
      <c r="CT44" s="88">
        <v>12955.132856071519</v>
      </c>
      <c r="CU44" s="88">
        <v>12793.738843759169</v>
      </c>
      <c r="CV44" s="88">
        <v>14724.921722861669</v>
      </c>
      <c r="CW44" s="88">
        <v>14561.023188618841</v>
      </c>
      <c r="CX44" s="88">
        <v>14396.305161704797</v>
      </c>
      <c r="CY44" s="88">
        <f>CX44</f>
        <v>14396.305161704797</v>
      </c>
      <c r="DA44" s="88">
        <v>0</v>
      </c>
      <c r="DB44" s="88">
        <v>0</v>
      </c>
      <c r="DC44" s="88">
        <v>0</v>
      </c>
      <c r="DD44" s="88">
        <v>0</v>
      </c>
      <c r="DE44" s="88">
        <v>0</v>
      </c>
      <c r="DF44" s="88">
        <v>0</v>
      </c>
      <c r="DG44" s="88">
        <v>0</v>
      </c>
      <c r="DH44" s="88">
        <v>0</v>
      </c>
      <c r="DI44" s="88">
        <v>0</v>
      </c>
      <c r="DJ44" s="88">
        <v>0</v>
      </c>
      <c r="DL44" s="88">
        <v>45422.685714285719</v>
      </c>
      <c r="DM44" s="88">
        <v>45422.685714285719</v>
      </c>
      <c r="DN44" s="88">
        <v>45422.685714285719</v>
      </c>
      <c r="DO44" s="88">
        <v>45422.685714285719</v>
      </c>
      <c r="DP44" s="88">
        <v>45422.685714285719</v>
      </c>
      <c r="DQ44" s="88">
        <v>45422.685714285719</v>
      </c>
      <c r="DR44" s="88">
        <v>47504.62857142857</v>
      </c>
      <c r="DS44" s="88">
        <v>47504.62857142857</v>
      </c>
      <c r="DT44" s="88">
        <v>47504.62857142857</v>
      </c>
      <c r="DU44" s="88">
        <v>47504.62857142857</v>
      </c>
      <c r="DW44" s="10"/>
      <c r="DX44" s="10"/>
      <c r="DY44" s="10"/>
      <c r="DZ44" s="10"/>
      <c r="EA44" s="10"/>
      <c r="EB44" s="10"/>
      <c r="EC44" s="10"/>
      <c r="ED44" s="10"/>
      <c r="EE44" s="10"/>
      <c r="EF44" s="10"/>
    </row>
    <row r="45" spans="4:136" x14ac:dyDescent="0.2">
      <c r="D45" s="10" t="s">
        <v>937</v>
      </c>
      <c r="E45" s="135"/>
      <c r="F45" s="140"/>
      <c r="G45" s="10"/>
      <c r="I45" s="10"/>
      <c r="J45" s="10"/>
      <c r="K45" s="130"/>
      <c r="L45" s="10"/>
      <c r="M45" s="10"/>
      <c r="N45" s="10"/>
      <c r="O45" s="10"/>
      <c r="P45" s="10"/>
      <c r="Q45" s="10"/>
      <c r="S45" s="10"/>
      <c r="T45" s="10"/>
      <c r="U45" s="10"/>
      <c r="W45" s="10"/>
      <c r="X45" s="10"/>
      <c r="Y45" s="10"/>
      <c r="Z45" s="10"/>
      <c r="AB45" s="112"/>
      <c r="AC45" s="112"/>
      <c r="AE45" s="10"/>
      <c r="AG45" s="38"/>
      <c r="AH45" s="38"/>
      <c r="AI45" s="10"/>
      <c r="AJ45" s="15"/>
      <c r="AK45" s="38"/>
      <c r="AL45" s="38"/>
      <c r="AM45" s="10"/>
      <c r="AN45" s="10"/>
      <c r="AP45" s="88">
        <v>36.417840035019175</v>
      </c>
      <c r="AQ45" s="88">
        <v>36.417840035019175</v>
      </c>
      <c r="AR45" s="88">
        <v>36.417840035019175</v>
      </c>
      <c r="AS45" s="88">
        <v>36.417840035019175</v>
      </c>
      <c r="AT45" s="88">
        <v>36.417840035019175</v>
      </c>
      <c r="AU45" s="88">
        <v>36.417840035019175</v>
      </c>
      <c r="AV45" s="88">
        <v>36.417840035019175</v>
      </c>
      <c r="AW45" s="88">
        <v>36.417840035019175</v>
      </c>
      <c r="AX45" s="88">
        <v>36.417840035019175</v>
      </c>
      <c r="AY45" s="88">
        <v>36.417840035019175</v>
      </c>
      <c r="AZ45" s="88">
        <v>36.417840035019175</v>
      </c>
      <c r="BA45" s="88">
        <v>36.417840035019175</v>
      </c>
      <c r="BC45" s="88">
        <v>0</v>
      </c>
      <c r="BD45" s="10">
        <f t="shared" ref="BD45:BN48" si="19">BC45</f>
        <v>0</v>
      </c>
      <c r="BE45" s="10">
        <f t="shared" si="19"/>
        <v>0</v>
      </c>
      <c r="BF45" s="10">
        <f t="shared" si="19"/>
        <v>0</v>
      </c>
      <c r="BG45" s="10">
        <f t="shared" si="19"/>
        <v>0</v>
      </c>
      <c r="BH45" s="10">
        <f t="shared" si="19"/>
        <v>0</v>
      </c>
      <c r="BI45" s="10">
        <f t="shared" si="19"/>
        <v>0</v>
      </c>
      <c r="BJ45" s="10">
        <f t="shared" si="19"/>
        <v>0</v>
      </c>
      <c r="BK45" s="10">
        <f t="shared" si="19"/>
        <v>0</v>
      </c>
      <c r="BL45" s="10">
        <f t="shared" si="19"/>
        <v>0</v>
      </c>
      <c r="BM45" s="10">
        <f t="shared" si="19"/>
        <v>0</v>
      </c>
      <c r="BN45" s="10">
        <f t="shared" si="19"/>
        <v>0</v>
      </c>
      <c r="BP45" s="155">
        <f>$CP$45/12</f>
        <v>34.722369657552996</v>
      </c>
      <c r="BQ45" s="155">
        <f t="shared" ref="BQ45:CA45" si="20">$CP$45/12</f>
        <v>34.722369657552996</v>
      </c>
      <c r="BR45" s="155">
        <f t="shared" si="20"/>
        <v>34.722369657552996</v>
      </c>
      <c r="BS45" s="155">
        <f t="shared" si="20"/>
        <v>34.722369657552996</v>
      </c>
      <c r="BT45" s="155">
        <f t="shared" si="20"/>
        <v>34.722369657552996</v>
      </c>
      <c r="BU45" s="155">
        <f t="shared" si="20"/>
        <v>34.722369657552996</v>
      </c>
      <c r="BV45" s="155">
        <f t="shared" si="20"/>
        <v>34.722369657552996</v>
      </c>
      <c r="BW45" s="155">
        <f t="shared" si="20"/>
        <v>34.722369657552996</v>
      </c>
      <c r="BX45" s="155">
        <f t="shared" si="20"/>
        <v>34.722369657552996</v>
      </c>
      <c r="BY45" s="155">
        <f t="shared" si="20"/>
        <v>34.722369657552996</v>
      </c>
      <c r="BZ45" s="155">
        <f t="shared" si="20"/>
        <v>34.722369657552996</v>
      </c>
      <c r="CA45" s="155">
        <f t="shared" si="20"/>
        <v>34.722369657552996</v>
      </c>
      <c r="CC45" s="10">
        <v>0</v>
      </c>
      <c r="CD45" s="10">
        <v>0</v>
      </c>
      <c r="CE45" s="10">
        <v>0</v>
      </c>
      <c r="CF45" s="10">
        <v>0</v>
      </c>
      <c r="CG45" s="10">
        <v>0</v>
      </c>
      <c r="CH45" s="10">
        <v>0</v>
      </c>
      <c r="CI45" s="10">
        <v>0</v>
      </c>
      <c r="CJ45" s="10">
        <v>0</v>
      </c>
      <c r="CK45" s="10">
        <v>0</v>
      </c>
      <c r="CL45" s="10">
        <v>0</v>
      </c>
      <c r="CM45" s="10">
        <v>0</v>
      </c>
      <c r="CN45" s="10">
        <v>0</v>
      </c>
      <c r="CP45" s="88">
        <v>416.66843589063592</v>
      </c>
      <c r="CQ45" s="88">
        <v>398.08691137933965</v>
      </c>
      <c r="CR45" s="88">
        <v>378.85885495540879</v>
      </c>
      <c r="CS45" s="88">
        <v>361.2776826685249</v>
      </c>
      <c r="CT45" s="88">
        <v>342.04708005197426</v>
      </c>
      <c r="CU45" s="88">
        <v>322.93319221417732</v>
      </c>
      <c r="CV45" s="88">
        <v>304.19599376234237</v>
      </c>
      <c r="CW45" s="88">
        <v>281.6096652522865</v>
      </c>
      <c r="CX45" s="88">
        <v>258.91040509968116</v>
      </c>
      <c r="CY45" s="88">
        <f>CX45</f>
        <v>258.91040509968116</v>
      </c>
      <c r="DA45" s="88">
        <v>0</v>
      </c>
      <c r="DB45" s="88">
        <v>0</v>
      </c>
      <c r="DC45" s="88">
        <v>0</v>
      </c>
      <c r="DD45" s="88">
        <v>0</v>
      </c>
      <c r="DE45" s="88">
        <v>0</v>
      </c>
      <c r="DF45" s="88">
        <v>0</v>
      </c>
      <c r="DG45" s="88">
        <v>0</v>
      </c>
      <c r="DH45" s="88">
        <v>0</v>
      </c>
      <c r="DI45" s="88">
        <v>0</v>
      </c>
      <c r="DJ45" s="88">
        <v>0</v>
      </c>
      <c r="DL45" s="88">
        <v>4821.4616957735225</v>
      </c>
      <c r="DM45" s="88">
        <v>4821.4616957735225</v>
      </c>
      <c r="DN45" s="88">
        <v>4821.4616957735225</v>
      </c>
      <c r="DO45" s="88">
        <v>4821.4616957735225</v>
      </c>
      <c r="DP45" s="88">
        <v>4821.4616957735225</v>
      </c>
      <c r="DQ45" s="88">
        <v>4821.4616957735225</v>
      </c>
      <c r="DR45" s="88">
        <v>4821.4616957735225</v>
      </c>
      <c r="DS45" s="88">
        <v>4821.4616957735225</v>
      </c>
      <c r="DT45" s="88">
        <v>4821.4616957735225</v>
      </c>
      <c r="DU45" s="88">
        <v>4821.4616957735225</v>
      </c>
      <c r="DW45" s="10"/>
      <c r="DX45" s="10"/>
      <c r="DY45" s="10"/>
      <c r="DZ45" s="10"/>
      <c r="EA45" s="10"/>
      <c r="EB45" s="10"/>
      <c r="EC45" s="10"/>
      <c r="ED45" s="10"/>
      <c r="EE45" s="10"/>
      <c r="EF45" s="10"/>
    </row>
    <row r="46" spans="4:136" x14ac:dyDescent="0.2">
      <c r="D46" s="10" t="s">
        <v>938</v>
      </c>
      <c r="E46" s="135"/>
      <c r="F46" s="140"/>
      <c r="G46" s="10"/>
      <c r="I46" s="10"/>
      <c r="J46" s="10"/>
      <c r="K46" s="130"/>
      <c r="L46" s="10"/>
      <c r="M46" s="10"/>
      <c r="N46" s="10"/>
      <c r="O46" s="10"/>
      <c r="P46" s="10"/>
      <c r="Q46" s="10"/>
      <c r="S46" s="10"/>
      <c r="T46" s="10"/>
      <c r="U46" s="10"/>
      <c r="W46" s="10"/>
      <c r="X46" s="10"/>
      <c r="Y46" s="10"/>
      <c r="Z46" s="10"/>
      <c r="AB46" s="112"/>
      <c r="AC46" s="112"/>
      <c r="AE46" s="10"/>
      <c r="AG46" s="38"/>
      <c r="AH46" s="38"/>
      <c r="AI46" s="10"/>
      <c r="AJ46" s="15"/>
      <c r="AK46" s="38"/>
      <c r="AL46" s="38"/>
      <c r="AM46" s="10"/>
      <c r="AN46" s="10"/>
      <c r="AP46" s="88">
        <v>263.54057228573828</v>
      </c>
      <c r="AQ46" s="88">
        <v>263.54057228573828</v>
      </c>
      <c r="AR46" s="88">
        <v>263.54057228573828</v>
      </c>
      <c r="AS46" s="88">
        <v>263.54057228573828</v>
      </c>
      <c r="AT46" s="88">
        <v>263.54057228573828</v>
      </c>
      <c r="AU46" s="88">
        <v>263.54057228573828</v>
      </c>
      <c r="AV46" s="88">
        <v>263.54057228573828</v>
      </c>
      <c r="AW46" s="88">
        <v>263.54057228573828</v>
      </c>
      <c r="AX46" s="88">
        <v>263.54057228573828</v>
      </c>
      <c r="AY46" s="88">
        <v>263.54057228573828</v>
      </c>
      <c r="AZ46" s="88">
        <v>263.54057228573828</v>
      </c>
      <c r="BA46" s="88">
        <v>263.54057228573828</v>
      </c>
      <c r="BC46" s="88">
        <v>0</v>
      </c>
      <c r="BD46" s="10">
        <f t="shared" si="19"/>
        <v>0</v>
      </c>
      <c r="BE46" s="10">
        <f t="shared" si="19"/>
        <v>0</v>
      </c>
      <c r="BF46" s="10">
        <f t="shared" si="19"/>
        <v>0</v>
      </c>
      <c r="BG46" s="10">
        <f t="shared" si="19"/>
        <v>0</v>
      </c>
      <c r="BH46" s="10">
        <f t="shared" si="19"/>
        <v>0</v>
      </c>
      <c r="BI46" s="10">
        <f t="shared" si="19"/>
        <v>0</v>
      </c>
      <c r="BJ46" s="10">
        <f t="shared" si="19"/>
        <v>0</v>
      </c>
      <c r="BK46" s="10">
        <f t="shared" si="19"/>
        <v>0</v>
      </c>
      <c r="BL46" s="10">
        <f t="shared" si="19"/>
        <v>0</v>
      </c>
      <c r="BM46" s="10">
        <f t="shared" si="19"/>
        <v>0</v>
      </c>
      <c r="BN46" s="10">
        <f t="shared" si="19"/>
        <v>0</v>
      </c>
      <c r="BP46" s="155">
        <f>$CP$46/12</f>
        <v>263.54057228573828</v>
      </c>
      <c r="BQ46" s="155">
        <f t="shared" ref="BQ46:CA46" si="21">$CP$46/12</f>
        <v>263.54057228573828</v>
      </c>
      <c r="BR46" s="155">
        <f t="shared" si="21"/>
        <v>263.54057228573828</v>
      </c>
      <c r="BS46" s="155">
        <f t="shared" si="21"/>
        <v>263.54057228573828</v>
      </c>
      <c r="BT46" s="155">
        <f t="shared" si="21"/>
        <v>263.54057228573828</v>
      </c>
      <c r="BU46" s="155">
        <f t="shared" si="21"/>
        <v>263.54057228573828</v>
      </c>
      <c r="BV46" s="155">
        <f t="shared" si="21"/>
        <v>263.54057228573828</v>
      </c>
      <c r="BW46" s="155">
        <f t="shared" si="21"/>
        <v>263.54057228573828</v>
      </c>
      <c r="BX46" s="155">
        <f t="shared" si="21"/>
        <v>263.54057228573828</v>
      </c>
      <c r="BY46" s="155">
        <f t="shared" si="21"/>
        <v>263.54057228573828</v>
      </c>
      <c r="BZ46" s="155">
        <f t="shared" si="21"/>
        <v>263.54057228573828</v>
      </c>
      <c r="CA46" s="155">
        <f t="shared" si="21"/>
        <v>263.54057228573828</v>
      </c>
      <c r="CC46" s="10">
        <v>0</v>
      </c>
      <c r="CD46" s="10">
        <v>0</v>
      </c>
      <c r="CE46" s="10">
        <v>0</v>
      </c>
      <c r="CF46" s="10">
        <v>0</v>
      </c>
      <c r="CG46" s="10">
        <v>0</v>
      </c>
      <c r="CH46" s="10">
        <v>0</v>
      </c>
      <c r="CI46" s="10">
        <v>0</v>
      </c>
      <c r="CJ46" s="10">
        <v>0</v>
      </c>
      <c r="CK46" s="10">
        <v>0</v>
      </c>
      <c r="CL46" s="10">
        <v>0</v>
      </c>
      <c r="CM46" s="10">
        <v>0</v>
      </c>
      <c r="CN46" s="10">
        <v>0</v>
      </c>
      <c r="CP46" s="88">
        <v>3162.4868674288591</v>
      </c>
      <c r="CQ46" s="88">
        <v>5960.6588399531029</v>
      </c>
      <c r="CR46" s="88">
        <v>5519.2389176467113</v>
      </c>
      <c r="CS46" s="88">
        <v>5077.965555661598</v>
      </c>
      <c r="CT46" s="88">
        <v>4669.1451617947605</v>
      </c>
      <c r="CU46" s="88">
        <v>4262.6222729417641</v>
      </c>
      <c r="CV46" s="88">
        <v>3859.8035188810463</v>
      </c>
      <c r="CW46" s="88">
        <v>-1559.6615591589944</v>
      </c>
      <c r="CX46" s="88">
        <v>-1026.0859609904146</v>
      </c>
      <c r="CY46" s="88">
        <v>-1261.7163907953582</v>
      </c>
      <c r="DA46" s="88">
        <v>0</v>
      </c>
      <c r="DB46" s="88">
        <v>0</v>
      </c>
      <c r="DC46" s="88">
        <v>0</v>
      </c>
      <c r="DD46" s="88">
        <v>0</v>
      </c>
      <c r="DE46" s="88">
        <v>0</v>
      </c>
      <c r="DF46" s="88">
        <v>0</v>
      </c>
      <c r="DG46" s="88">
        <v>0</v>
      </c>
      <c r="DH46" s="88">
        <v>0</v>
      </c>
      <c r="DI46" s="88">
        <v>0</v>
      </c>
      <c r="DJ46" s="88">
        <v>0</v>
      </c>
      <c r="DL46" s="88">
        <v>50355.995918367349</v>
      </c>
      <c r="DM46" s="88">
        <v>50355.995918367349</v>
      </c>
      <c r="DN46" s="88">
        <v>50355.995918367349</v>
      </c>
      <c r="DO46" s="88">
        <v>50355.995918367349</v>
      </c>
      <c r="DP46" s="88">
        <v>50355.995918367349</v>
      </c>
      <c r="DQ46" s="88">
        <v>50355.995918367349</v>
      </c>
      <c r="DR46" s="88">
        <v>45331.966262722017</v>
      </c>
      <c r="DS46" s="88">
        <v>46100</v>
      </c>
      <c r="DT46" s="88">
        <v>46100</v>
      </c>
      <c r="DU46" s="88">
        <v>46100</v>
      </c>
      <c r="DW46" s="10"/>
      <c r="DX46" s="10"/>
      <c r="DY46" s="10"/>
      <c r="DZ46" s="10"/>
      <c r="EA46" s="10"/>
      <c r="EB46" s="10"/>
      <c r="EC46" s="10"/>
      <c r="ED46" s="10"/>
      <c r="EE46" s="10"/>
      <c r="EF46" s="10"/>
    </row>
    <row r="47" spans="4:136" x14ac:dyDescent="0.2">
      <c r="D47" s="10" t="s">
        <v>939</v>
      </c>
      <c r="E47" s="135"/>
      <c r="F47" s="140"/>
      <c r="G47" s="10"/>
      <c r="I47" s="10"/>
      <c r="J47" s="10"/>
      <c r="K47" s="130"/>
      <c r="L47" s="10"/>
      <c r="M47" s="10"/>
      <c r="N47" s="10"/>
      <c r="O47" s="10"/>
      <c r="P47" s="10"/>
      <c r="Q47" s="10"/>
      <c r="S47" s="10"/>
      <c r="T47" s="10"/>
      <c r="U47" s="10"/>
      <c r="W47" s="10"/>
      <c r="X47" s="10"/>
      <c r="Y47" s="10"/>
      <c r="Z47" s="10"/>
      <c r="AB47" s="112"/>
      <c r="AC47" s="112"/>
      <c r="AE47" s="10"/>
      <c r="AG47" s="38"/>
      <c r="AH47" s="38"/>
      <c r="AI47" s="10"/>
      <c r="AJ47" s="15"/>
      <c r="AK47" s="38"/>
      <c r="AL47" s="38"/>
      <c r="AM47" s="10"/>
      <c r="AN47" s="10"/>
      <c r="AP47" s="88">
        <v>597.11371624124206</v>
      </c>
      <c r="AQ47" s="88">
        <v>597.11371624124206</v>
      </c>
      <c r="AR47" s="88">
        <v>597.11371624124206</v>
      </c>
      <c r="AS47" s="88">
        <v>597.11371624124206</v>
      </c>
      <c r="AT47" s="88">
        <v>597.11371624124206</v>
      </c>
      <c r="AU47" s="88">
        <v>597.11371624124206</v>
      </c>
      <c r="AV47" s="88">
        <v>597.11371624124206</v>
      </c>
      <c r="AW47" s="88">
        <v>597.11371624124206</v>
      </c>
      <c r="AX47" s="88">
        <v>597.11371624124206</v>
      </c>
      <c r="AY47" s="88">
        <v>597.11371624124206</v>
      </c>
      <c r="AZ47" s="88">
        <v>597.11371624124206</v>
      </c>
      <c r="BA47" s="88">
        <v>597.11371624124206</v>
      </c>
      <c r="BC47" s="88">
        <v>0</v>
      </c>
      <c r="BD47" s="10">
        <f t="shared" si="19"/>
        <v>0</v>
      </c>
      <c r="BE47" s="10">
        <f t="shared" si="19"/>
        <v>0</v>
      </c>
      <c r="BF47" s="10">
        <f t="shared" si="19"/>
        <v>0</v>
      </c>
      <c r="BG47" s="10">
        <f t="shared" si="19"/>
        <v>0</v>
      </c>
      <c r="BH47" s="10">
        <f t="shared" si="19"/>
        <v>0</v>
      </c>
      <c r="BI47" s="10">
        <f t="shared" si="19"/>
        <v>0</v>
      </c>
      <c r="BJ47" s="10">
        <f t="shared" si="19"/>
        <v>0</v>
      </c>
      <c r="BK47" s="10">
        <f t="shared" si="19"/>
        <v>0</v>
      </c>
      <c r="BL47" s="10">
        <f t="shared" si="19"/>
        <v>0</v>
      </c>
      <c r="BM47" s="10">
        <f t="shared" si="19"/>
        <v>0</v>
      </c>
      <c r="BN47" s="10">
        <f t="shared" si="19"/>
        <v>0</v>
      </c>
      <c r="BP47" s="155">
        <f>$CP$47/12</f>
        <v>296.36853482401301</v>
      </c>
      <c r="BQ47" s="155">
        <f t="shared" ref="BQ47:CA47" si="22">$CP$47/12</f>
        <v>296.36853482401301</v>
      </c>
      <c r="BR47" s="155">
        <f t="shared" si="22"/>
        <v>296.36853482401301</v>
      </c>
      <c r="BS47" s="155">
        <f t="shared" si="22"/>
        <v>296.36853482401301</v>
      </c>
      <c r="BT47" s="155">
        <f t="shared" si="22"/>
        <v>296.36853482401301</v>
      </c>
      <c r="BU47" s="155">
        <f t="shared" si="22"/>
        <v>296.36853482401301</v>
      </c>
      <c r="BV47" s="155">
        <f t="shared" si="22"/>
        <v>296.36853482401301</v>
      </c>
      <c r="BW47" s="155">
        <f t="shared" si="22"/>
        <v>296.36853482401301</v>
      </c>
      <c r="BX47" s="155">
        <f t="shared" si="22"/>
        <v>296.36853482401301</v>
      </c>
      <c r="BY47" s="155">
        <f t="shared" si="22"/>
        <v>296.36853482401301</v>
      </c>
      <c r="BZ47" s="155">
        <f t="shared" si="22"/>
        <v>296.36853482401301</v>
      </c>
      <c r="CA47" s="155">
        <f t="shared" si="22"/>
        <v>296.36853482401301</v>
      </c>
      <c r="CC47" s="10">
        <v>0</v>
      </c>
      <c r="CD47" s="10">
        <v>0</v>
      </c>
      <c r="CE47" s="10">
        <v>0</v>
      </c>
      <c r="CF47" s="10">
        <v>0</v>
      </c>
      <c r="CG47" s="10">
        <v>0</v>
      </c>
      <c r="CH47" s="10">
        <v>0</v>
      </c>
      <c r="CI47" s="10">
        <v>0</v>
      </c>
      <c r="CJ47" s="10">
        <v>0</v>
      </c>
      <c r="CK47" s="10">
        <v>0</v>
      </c>
      <c r="CL47" s="10">
        <v>0</v>
      </c>
      <c r="CM47" s="10">
        <v>0</v>
      </c>
      <c r="CN47" s="10">
        <v>0</v>
      </c>
      <c r="CP47" s="88">
        <v>3556.4224178881559</v>
      </c>
      <c r="CQ47" s="88">
        <v>3310.7736083176133</v>
      </c>
      <c r="CR47" s="88">
        <v>3076.846015175397</v>
      </c>
      <c r="CS47" s="88">
        <v>2871.9029540501069</v>
      </c>
      <c r="CT47" s="88">
        <v>2675.5166619452648</v>
      </c>
      <c r="CU47" s="88">
        <v>2478.7686540613649</v>
      </c>
      <c r="CV47" s="88">
        <v>5627.4865983824639</v>
      </c>
      <c r="CW47" s="88">
        <v>5427.9749313743814</v>
      </c>
      <c r="CX47" s="88">
        <v>5227.4657060312602</v>
      </c>
      <c r="CY47" s="88">
        <f>CX47</f>
        <v>5227.4657060312602</v>
      </c>
      <c r="DA47" s="88">
        <v>0</v>
      </c>
      <c r="DB47" s="88">
        <v>0</v>
      </c>
      <c r="DC47" s="88">
        <v>0</v>
      </c>
      <c r="DD47" s="88">
        <v>0</v>
      </c>
      <c r="DE47" s="88">
        <v>0</v>
      </c>
      <c r="DF47" s="88">
        <v>0</v>
      </c>
      <c r="DG47" s="88">
        <v>0</v>
      </c>
      <c r="DH47" s="88">
        <v>0</v>
      </c>
      <c r="DI47" s="88">
        <v>0</v>
      </c>
      <c r="DJ47" s="88">
        <v>0</v>
      </c>
      <c r="DL47" s="88">
        <v>42199.243102040811</v>
      </c>
      <c r="DM47" s="88">
        <v>42199.243102040811</v>
      </c>
      <c r="DN47" s="88">
        <v>42199.243102040811</v>
      </c>
      <c r="DO47" s="88">
        <v>42199.243102040811</v>
      </c>
      <c r="DP47" s="88">
        <v>42199.243102040811</v>
      </c>
      <c r="DQ47" s="88">
        <v>42199.243102040811</v>
      </c>
      <c r="DR47" s="88">
        <v>45529.82</v>
      </c>
      <c r="DS47" s="88">
        <v>45529.82</v>
      </c>
      <c r="DT47" s="88">
        <v>45529.82</v>
      </c>
      <c r="DU47" s="88">
        <v>45529.82</v>
      </c>
      <c r="DW47" s="10"/>
      <c r="DX47" s="10"/>
      <c r="DY47" s="10"/>
      <c r="DZ47" s="10"/>
      <c r="EA47" s="10"/>
      <c r="EB47" s="10"/>
      <c r="EC47" s="10"/>
      <c r="ED47" s="10"/>
      <c r="EE47" s="10"/>
      <c r="EF47" s="10"/>
    </row>
    <row r="48" spans="4:136" x14ac:dyDescent="0.2">
      <c r="D48" s="10" t="s">
        <v>940</v>
      </c>
      <c r="E48" s="135"/>
      <c r="F48" s="140"/>
      <c r="G48" s="10"/>
      <c r="I48" s="10"/>
      <c r="J48" s="10"/>
      <c r="K48" s="130"/>
      <c r="L48" s="10"/>
      <c r="M48" s="10"/>
      <c r="N48" s="10"/>
      <c r="O48" s="10"/>
      <c r="P48" s="10"/>
      <c r="Q48" s="10"/>
      <c r="S48" s="10"/>
      <c r="T48" s="10"/>
      <c r="U48" s="10"/>
      <c r="W48" s="10"/>
      <c r="X48" s="10"/>
      <c r="Y48" s="10"/>
      <c r="Z48" s="10"/>
      <c r="AB48" s="112"/>
      <c r="AC48" s="112"/>
      <c r="AE48" s="10"/>
      <c r="AG48" s="38"/>
      <c r="AH48" s="38"/>
      <c r="AI48" s="10"/>
      <c r="AJ48" s="15"/>
      <c r="AK48" s="38"/>
      <c r="AL48" s="38"/>
      <c r="AM48" s="10"/>
      <c r="AN48" s="10"/>
      <c r="AP48" s="88">
        <v>263.76245973547384</v>
      </c>
      <c r="AQ48" s="88">
        <v>263.76245973547384</v>
      </c>
      <c r="AR48" s="88">
        <v>263.76245973547384</v>
      </c>
      <c r="AS48" s="88">
        <v>263.76245973547384</v>
      </c>
      <c r="AT48" s="88">
        <v>263.76245973547384</v>
      </c>
      <c r="AU48" s="88">
        <v>263.76245973547384</v>
      </c>
      <c r="AV48" s="88">
        <v>263.76245973547384</v>
      </c>
      <c r="AW48" s="88">
        <v>263.76245973547384</v>
      </c>
      <c r="AX48" s="88">
        <v>263.76245973547384</v>
      </c>
      <c r="AY48" s="88">
        <v>263.76245973547384</v>
      </c>
      <c r="AZ48" s="88">
        <v>263.76245973547384</v>
      </c>
      <c r="BA48" s="88">
        <v>263.76245973547384</v>
      </c>
      <c r="BC48" s="10">
        <v>0</v>
      </c>
      <c r="BD48" s="10">
        <f t="shared" si="19"/>
        <v>0</v>
      </c>
      <c r="BE48" s="10">
        <f t="shared" si="19"/>
        <v>0</v>
      </c>
      <c r="BF48" s="10">
        <f t="shared" si="19"/>
        <v>0</v>
      </c>
      <c r="BG48" s="10">
        <f t="shared" si="19"/>
        <v>0</v>
      </c>
      <c r="BH48" s="10">
        <f t="shared" si="19"/>
        <v>0</v>
      </c>
      <c r="BI48" s="10">
        <f t="shared" si="19"/>
        <v>0</v>
      </c>
      <c r="BJ48" s="10">
        <f t="shared" si="19"/>
        <v>0</v>
      </c>
      <c r="BK48" s="10">
        <f t="shared" si="19"/>
        <v>0</v>
      </c>
      <c r="BL48" s="10">
        <f t="shared" si="19"/>
        <v>0</v>
      </c>
      <c r="BM48" s="10">
        <f t="shared" si="19"/>
        <v>0</v>
      </c>
      <c r="BN48" s="10">
        <f t="shared" si="19"/>
        <v>0</v>
      </c>
      <c r="BP48" s="155">
        <f>$CP$48/12</f>
        <v>259.84338223354126</v>
      </c>
      <c r="BQ48" s="155">
        <f t="shared" ref="BQ48:CA48" si="23">$CP$48/12</f>
        <v>259.84338223354126</v>
      </c>
      <c r="BR48" s="155">
        <f t="shared" si="23"/>
        <v>259.84338223354126</v>
      </c>
      <c r="BS48" s="155">
        <f t="shared" si="23"/>
        <v>259.84338223354126</v>
      </c>
      <c r="BT48" s="155">
        <f t="shared" si="23"/>
        <v>259.84338223354126</v>
      </c>
      <c r="BU48" s="155">
        <f t="shared" si="23"/>
        <v>259.84338223354126</v>
      </c>
      <c r="BV48" s="155">
        <f t="shared" si="23"/>
        <v>259.84338223354126</v>
      </c>
      <c r="BW48" s="155">
        <f t="shared" si="23"/>
        <v>259.84338223354126</v>
      </c>
      <c r="BX48" s="155">
        <f t="shared" si="23"/>
        <v>259.84338223354126</v>
      </c>
      <c r="BY48" s="155">
        <f t="shared" si="23"/>
        <v>259.84338223354126</v>
      </c>
      <c r="BZ48" s="155">
        <f t="shared" si="23"/>
        <v>259.84338223354126</v>
      </c>
      <c r="CA48" s="155">
        <f t="shared" si="23"/>
        <v>259.84338223354126</v>
      </c>
      <c r="CC48" s="10">
        <v>0</v>
      </c>
      <c r="CD48" s="10">
        <v>0</v>
      </c>
      <c r="CE48" s="10">
        <v>0</v>
      </c>
      <c r="CF48" s="10">
        <v>0</v>
      </c>
      <c r="CG48" s="10">
        <v>0</v>
      </c>
      <c r="CH48" s="10">
        <v>0</v>
      </c>
      <c r="CI48" s="10">
        <v>0</v>
      </c>
      <c r="CJ48" s="10">
        <v>0</v>
      </c>
      <c r="CK48" s="10">
        <v>0</v>
      </c>
      <c r="CL48" s="10">
        <v>0</v>
      </c>
      <c r="CM48" s="10">
        <v>0</v>
      </c>
      <c r="CN48" s="10">
        <v>0</v>
      </c>
      <c r="CP48" s="88">
        <v>3118.1205868024954</v>
      </c>
      <c r="CQ48" s="88">
        <v>3075.3276738903951</v>
      </c>
      <c r="CR48" s="88">
        <v>3034.5766393603535</v>
      </c>
      <c r="CS48" s="88">
        <v>2998.8748153539354</v>
      </c>
      <c r="CT48" s="88">
        <v>2964.6636115224765</v>
      </c>
      <c r="CU48" s="88">
        <v>2930.3893954913701</v>
      </c>
      <c r="CV48" s="88">
        <v>2898.7089066710669</v>
      </c>
      <c r="CW48" s="88">
        <v>2903.3526112044228</v>
      </c>
      <c r="CX48" s="88">
        <v>2907.9801349004456</v>
      </c>
      <c r="CY48" s="88">
        <f>CX48</f>
        <v>2907.9801349004456</v>
      </c>
      <c r="DA48" s="88">
        <v>0</v>
      </c>
      <c r="DB48" s="88">
        <v>0</v>
      </c>
      <c r="DC48" s="88">
        <v>0</v>
      </c>
      <c r="DD48" s="88">
        <v>0</v>
      </c>
      <c r="DE48" s="88">
        <v>0</v>
      </c>
      <c r="DF48" s="88">
        <v>0</v>
      </c>
      <c r="DG48" s="88">
        <v>0</v>
      </c>
      <c r="DH48" s="88">
        <v>0</v>
      </c>
      <c r="DI48" s="88">
        <v>0</v>
      </c>
      <c r="DJ48" s="88">
        <v>0</v>
      </c>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35"/>
      <c r="F49" s="140"/>
      <c r="G49" s="10"/>
      <c r="I49" s="10"/>
      <c r="J49" s="10"/>
      <c r="K49" s="130"/>
      <c r="L49" s="10"/>
      <c r="M49" s="10"/>
      <c r="N49" s="10"/>
      <c r="O49" s="10"/>
      <c r="P49" s="10"/>
      <c r="Q49" s="10"/>
      <c r="S49" s="10"/>
      <c r="T49" s="10"/>
      <c r="U49" s="10"/>
      <c r="W49" s="10"/>
      <c r="X49" s="10"/>
      <c r="Y49" s="10"/>
      <c r="Z49" s="10"/>
      <c r="AB49" s="112"/>
      <c r="AC49" s="112"/>
      <c r="AE49" s="10"/>
      <c r="AG49" s="38"/>
      <c r="AH49" s="38"/>
      <c r="AI49" s="10"/>
      <c r="AJ49" s="15"/>
      <c r="AK49" s="38"/>
      <c r="AL49" s="38"/>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35"/>
      <c r="F50" s="140"/>
      <c r="G50" s="10"/>
      <c r="I50" s="10"/>
      <c r="J50" s="10"/>
      <c r="K50" s="130"/>
      <c r="L50" s="10"/>
      <c r="M50" s="10"/>
      <c r="N50" s="10"/>
      <c r="O50" s="10"/>
      <c r="P50" s="10"/>
      <c r="Q50" s="10"/>
      <c r="S50" s="10"/>
      <c r="T50" s="10"/>
      <c r="U50" s="10"/>
      <c r="W50" s="10"/>
      <c r="X50" s="10"/>
      <c r="Y50" s="10"/>
      <c r="Z50" s="10"/>
      <c r="AB50" s="112"/>
      <c r="AC50" s="112"/>
      <c r="AE50" s="10"/>
      <c r="AG50" s="38"/>
      <c r="AH50" s="38"/>
      <c r="AI50" s="10"/>
      <c r="AJ50" s="15"/>
      <c r="AK50" s="38"/>
      <c r="AL50" s="38"/>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35"/>
      <c r="F51" s="140"/>
      <c r="G51" s="10"/>
      <c r="I51" s="10"/>
      <c r="J51" s="10"/>
      <c r="K51" s="130"/>
      <c r="L51" s="10"/>
      <c r="M51" s="10"/>
      <c r="N51" s="10"/>
      <c r="O51" s="10"/>
      <c r="P51" s="10"/>
      <c r="Q51" s="10"/>
      <c r="S51" s="10"/>
      <c r="T51" s="10"/>
      <c r="U51" s="10"/>
      <c r="W51" s="10"/>
      <c r="X51" s="10"/>
      <c r="Y51" s="10"/>
      <c r="Z51" s="10"/>
      <c r="AB51" s="112"/>
      <c r="AC51" s="112"/>
      <c r="AE51" s="10"/>
      <c r="AG51" s="38"/>
      <c r="AH51" s="38"/>
      <c r="AI51" s="10"/>
      <c r="AJ51" s="15"/>
      <c r="AK51" s="38"/>
      <c r="AL51" s="38"/>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35"/>
      <c r="F52" s="140"/>
      <c r="G52" s="10"/>
      <c r="I52" s="10"/>
      <c r="J52" s="10"/>
      <c r="K52" s="130"/>
      <c r="L52" s="10"/>
      <c r="M52" s="10"/>
      <c r="N52" s="10"/>
      <c r="O52" s="10"/>
      <c r="P52" s="10"/>
      <c r="Q52" s="10"/>
      <c r="S52" s="10"/>
      <c r="T52" s="10"/>
      <c r="U52" s="10"/>
      <c r="W52" s="10"/>
      <c r="X52" s="10"/>
      <c r="Y52" s="10"/>
      <c r="Z52" s="10"/>
      <c r="AB52" s="112"/>
      <c r="AC52" s="112"/>
      <c r="AE52" s="10"/>
      <c r="AG52" s="38"/>
      <c r="AH52" s="38"/>
      <c r="AI52" s="10"/>
      <c r="AJ52" s="15"/>
      <c r="AK52" s="38"/>
      <c r="AL52" s="38"/>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35"/>
      <c r="F53" s="140"/>
      <c r="G53" s="10"/>
      <c r="I53" s="10"/>
      <c r="J53" s="10"/>
      <c r="K53" s="130"/>
      <c r="L53" s="10"/>
      <c r="M53" s="10"/>
      <c r="N53" s="10"/>
      <c r="O53" s="10"/>
      <c r="P53" s="10"/>
      <c r="Q53" s="10"/>
      <c r="S53" s="10"/>
      <c r="T53" s="10"/>
      <c r="U53" s="10"/>
      <c r="W53" s="10"/>
      <c r="X53" s="10"/>
      <c r="Y53" s="10"/>
      <c r="Z53" s="10"/>
      <c r="AB53" s="112"/>
      <c r="AC53" s="112"/>
      <c r="AE53" s="10"/>
      <c r="AG53" s="38"/>
      <c r="AH53" s="38"/>
      <c r="AI53" s="10"/>
      <c r="AJ53" s="15"/>
      <c r="AK53" s="38"/>
      <c r="AL53" s="38"/>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35"/>
      <c r="F54" s="140"/>
      <c r="G54" s="10"/>
      <c r="I54" s="10"/>
      <c r="J54" s="10"/>
      <c r="K54" s="130"/>
      <c r="L54" s="10"/>
      <c r="M54" s="10"/>
      <c r="N54" s="10"/>
      <c r="O54" s="10"/>
      <c r="P54" s="10"/>
      <c r="Q54" s="10"/>
      <c r="S54" s="10"/>
      <c r="T54" s="10"/>
      <c r="U54" s="10"/>
      <c r="W54" s="10"/>
      <c r="X54" s="10"/>
      <c r="Y54" s="10"/>
      <c r="Z54" s="10"/>
      <c r="AB54" s="112"/>
      <c r="AC54" s="112"/>
      <c r="AE54" s="10"/>
      <c r="AG54" s="38"/>
      <c r="AH54" s="38"/>
      <c r="AI54" s="10"/>
      <c r="AJ54" s="15"/>
      <c r="AK54" s="38"/>
      <c r="AL54" s="38"/>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35"/>
      <c r="F55" s="140"/>
      <c r="G55" s="10"/>
      <c r="I55" s="10"/>
      <c r="J55" s="10"/>
      <c r="K55" s="130"/>
      <c r="L55" s="10"/>
      <c r="M55" s="10"/>
      <c r="N55" s="10"/>
      <c r="O55" s="10"/>
      <c r="P55" s="10"/>
      <c r="Q55" s="10"/>
      <c r="S55" s="10"/>
      <c r="T55" s="10"/>
      <c r="U55" s="10"/>
      <c r="W55" s="10"/>
      <c r="X55" s="10"/>
      <c r="Y55" s="10"/>
      <c r="Z55" s="10"/>
      <c r="AB55" s="112"/>
      <c r="AC55" s="112"/>
      <c r="AE55" s="10"/>
      <c r="AG55" s="38"/>
      <c r="AH55" s="38"/>
      <c r="AI55" s="10"/>
      <c r="AJ55" s="15"/>
      <c r="AK55" s="38"/>
      <c r="AL55" s="38"/>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35"/>
      <c r="F56" s="140"/>
      <c r="G56" s="10"/>
      <c r="I56" s="10"/>
      <c r="J56" s="10"/>
      <c r="K56" s="130"/>
      <c r="L56" s="10"/>
      <c r="M56" s="10"/>
      <c r="N56" s="10"/>
      <c r="O56" s="10"/>
      <c r="P56" s="10"/>
      <c r="Q56" s="10"/>
      <c r="S56" s="10"/>
      <c r="T56" s="10"/>
      <c r="U56" s="10"/>
      <c r="W56" s="10"/>
      <c r="X56" s="10"/>
      <c r="Y56" s="10"/>
      <c r="Z56" s="10"/>
      <c r="AB56" s="112"/>
      <c r="AC56" s="112"/>
      <c r="AE56" s="10"/>
      <c r="AG56" s="38"/>
      <c r="AH56" s="38"/>
      <c r="AI56" s="10"/>
      <c r="AJ56" s="15"/>
      <c r="AK56" s="38"/>
      <c r="AL56" s="38"/>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35"/>
      <c r="F57" s="140"/>
      <c r="G57" s="10"/>
      <c r="I57" s="10"/>
      <c r="J57" s="10"/>
      <c r="K57" s="130"/>
      <c r="L57" s="10"/>
      <c r="M57" s="10"/>
      <c r="N57" s="10"/>
      <c r="O57" s="10"/>
      <c r="P57" s="10"/>
      <c r="Q57" s="10"/>
      <c r="S57" s="10"/>
      <c r="T57" s="10"/>
      <c r="U57" s="10"/>
      <c r="W57" s="10"/>
      <c r="X57" s="10"/>
      <c r="Y57" s="10"/>
      <c r="Z57" s="10"/>
      <c r="AB57" s="112"/>
      <c r="AC57" s="112"/>
      <c r="AE57" s="10"/>
      <c r="AG57" s="38"/>
      <c r="AH57" s="38"/>
      <c r="AI57" s="10"/>
      <c r="AJ57" s="15"/>
      <c r="AK57" s="38"/>
      <c r="AL57" s="38"/>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35"/>
      <c r="F58" s="140"/>
      <c r="G58" s="10"/>
      <c r="I58" s="10"/>
      <c r="J58" s="10"/>
      <c r="K58" s="130"/>
      <c r="L58" s="10"/>
      <c r="M58" s="10"/>
      <c r="N58" s="10"/>
      <c r="O58" s="10"/>
      <c r="P58" s="10"/>
      <c r="Q58" s="10"/>
      <c r="S58" s="10"/>
      <c r="T58" s="10"/>
      <c r="U58" s="10"/>
      <c r="W58" s="10"/>
      <c r="X58" s="10"/>
      <c r="Y58" s="10"/>
      <c r="Z58" s="10"/>
      <c r="AB58" s="112"/>
      <c r="AC58" s="112"/>
      <c r="AE58" s="10"/>
      <c r="AG58" s="38"/>
      <c r="AH58" s="38"/>
      <c r="AI58" s="10"/>
      <c r="AJ58" s="15"/>
      <c r="AK58" s="38"/>
      <c r="AL58" s="38"/>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35"/>
      <c r="F59" s="140"/>
      <c r="G59" s="10"/>
      <c r="I59" s="10"/>
      <c r="J59" s="10"/>
      <c r="K59" s="130"/>
      <c r="L59" s="10"/>
      <c r="M59" s="10"/>
      <c r="N59" s="10"/>
      <c r="O59" s="10"/>
      <c r="P59" s="10"/>
      <c r="Q59" s="10"/>
      <c r="S59" s="10"/>
      <c r="T59" s="10"/>
      <c r="U59" s="10"/>
      <c r="W59" s="10"/>
      <c r="X59" s="10"/>
      <c r="Y59" s="10"/>
      <c r="Z59" s="10"/>
      <c r="AB59" s="112"/>
      <c r="AC59" s="112"/>
      <c r="AE59" s="10"/>
      <c r="AG59" s="38"/>
      <c r="AH59" s="38"/>
      <c r="AI59" s="10"/>
      <c r="AJ59" s="15"/>
      <c r="AK59" s="38"/>
      <c r="AL59" s="38"/>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35"/>
      <c r="F60" s="140"/>
      <c r="G60" s="10"/>
      <c r="I60" s="10"/>
      <c r="J60" s="10"/>
      <c r="K60" s="130"/>
      <c r="L60" s="10"/>
      <c r="M60" s="10"/>
      <c r="N60" s="10"/>
      <c r="O60" s="10"/>
      <c r="P60" s="10"/>
      <c r="Q60" s="10"/>
      <c r="S60" s="10"/>
      <c r="T60" s="10"/>
      <c r="U60" s="10"/>
      <c r="W60" s="10"/>
      <c r="X60" s="10"/>
      <c r="Y60" s="10"/>
      <c r="Z60" s="10"/>
      <c r="AB60" s="112"/>
      <c r="AC60" s="112"/>
      <c r="AE60" s="10"/>
      <c r="AG60" s="38"/>
      <c r="AH60" s="38"/>
      <c r="AI60" s="10"/>
      <c r="AJ60" s="15"/>
      <c r="AK60" s="38"/>
      <c r="AL60" s="38"/>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35"/>
      <c r="F61" s="140"/>
      <c r="G61" s="10"/>
      <c r="I61" s="10"/>
      <c r="J61" s="10"/>
      <c r="K61" s="130"/>
      <c r="L61" s="10"/>
      <c r="M61" s="10"/>
      <c r="N61" s="10"/>
      <c r="O61" s="10"/>
      <c r="P61" s="10"/>
      <c r="Q61" s="10"/>
      <c r="S61" s="10"/>
      <c r="T61" s="10"/>
      <c r="U61" s="10"/>
      <c r="W61" s="10"/>
      <c r="X61" s="10"/>
      <c r="Y61" s="10"/>
      <c r="Z61" s="10"/>
      <c r="AB61" s="112"/>
      <c r="AC61" s="112"/>
      <c r="AE61" s="10"/>
      <c r="AG61" s="38"/>
      <c r="AH61" s="38"/>
      <c r="AI61" s="10"/>
      <c r="AJ61" s="15"/>
      <c r="AK61" s="38"/>
      <c r="AL61" s="38"/>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35"/>
      <c r="F62" s="140"/>
      <c r="G62" s="10"/>
      <c r="I62" s="10"/>
      <c r="J62" s="10"/>
      <c r="K62" s="130"/>
      <c r="L62" s="10"/>
      <c r="M62" s="10"/>
      <c r="N62" s="10"/>
      <c r="O62" s="10"/>
      <c r="P62" s="10"/>
      <c r="Q62" s="10"/>
      <c r="S62" s="10"/>
      <c r="T62" s="10"/>
      <c r="U62" s="10"/>
      <c r="W62" s="10"/>
      <c r="X62" s="10"/>
      <c r="Y62" s="10"/>
      <c r="Z62" s="10"/>
      <c r="AB62" s="112"/>
      <c r="AC62" s="112"/>
      <c r="AE62" s="10"/>
      <c r="AG62" s="38"/>
      <c r="AH62" s="38"/>
      <c r="AI62" s="10"/>
      <c r="AJ62" s="15"/>
      <c r="AK62" s="38"/>
      <c r="AL62" s="38"/>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35"/>
      <c r="F63" s="140"/>
      <c r="G63" s="10"/>
      <c r="I63" s="10"/>
      <c r="J63" s="10"/>
      <c r="K63" s="130"/>
      <c r="L63" s="10"/>
      <c r="M63" s="10"/>
      <c r="N63" s="10"/>
      <c r="O63" s="10"/>
      <c r="P63" s="10"/>
      <c r="Q63" s="10"/>
      <c r="S63" s="10"/>
      <c r="T63" s="10"/>
      <c r="U63" s="10"/>
      <c r="W63" s="10"/>
      <c r="X63" s="10"/>
      <c r="Y63" s="10"/>
      <c r="Z63" s="10"/>
      <c r="AB63" s="112"/>
      <c r="AC63" s="112"/>
      <c r="AE63" s="10"/>
      <c r="AG63" s="38"/>
      <c r="AH63" s="38"/>
      <c r="AI63" s="10"/>
      <c r="AJ63" s="15"/>
      <c r="AK63" s="38"/>
      <c r="AL63" s="38"/>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35"/>
      <c r="F64" s="140"/>
      <c r="G64" s="10"/>
      <c r="I64" s="10"/>
      <c r="J64" s="10"/>
      <c r="K64" s="130"/>
      <c r="L64" s="10"/>
      <c r="M64" s="10"/>
      <c r="N64" s="10"/>
      <c r="O64" s="10"/>
      <c r="P64" s="10"/>
      <c r="Q64" s="10"/>
      <c r="S64" s="10"/>
      <c r="T64" s="10"/>
      <c r="U64" s="10"/>
      <c r="W64" s="10"/>
      <c r="X64" s="10"/>
      <c r="Y64" s="10"/>
      <c r="Z64" s="10"/>
      <c r="AB64" s="112"/>
      <c r="AC64" s="112"/>
      <c r="AE64" s="10"/>
      <c r="AG64" s="38"/>
      <c r="AH64" s="38"/>
      <c r="AI64" s="10"/>
      <c r="AJ64" s="15"/>
      <c r="AK64" s="38"/>
      <c r="AL64" s="38"/>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35"/>
      <c r="F65" s="140"/>
      <c r="G65" s="10"/>
      <c r="I65" s="10"/>
      <c r="J65" s="10"/>
      <c r="K65" s="130"/>
      <c r="L65" s="10"/>
      <c r="M65" s="10"/>
      <c r="N65" s="10"/>
      <c r="O65" s="10"/>
      <c r="P65" s="10"/>
      <c r="Q65" s="10"/>
      <c r="S65" s="10"/>
      <c r="T65" s="10"/>
      <c r="U65" s="10"/>
      <c r="W65" s="10"/>
      <c r="X65" s="10"/>
      <c r="Y65" s="10"/>
      <c r="Z65" s="10"/>
      <c r="AB65" s="112"/>
      <c r="AC65" s="112"/>
      <c r="AE65" s="10"/>
      <c r="AG65" s="38"/>
      <c r="AH65" s="38"/>
      <c r="AI65" s="10"/>
      <c r="AJ65" s="15"/>
      <c r="AK65" s="38"/>
      <c r="AL65" s="38"/>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35"/>
      <c r="F66" s="140"/>
      <c r="G66" s="10"/>
      <c r="I66" s="10"/>
      <c r="J66" s="10"/>
      <c r="K66" s="130"/>
      <c r="L66" s="10"/>
      <c r="M66" s="10"/>
      <c r="N66" s="10"/>
      <c r="O66" s="10"/>
      <c r="P66" s="10"/>
      <c r="Q66" s="10"/>
      <c r="S66" s="10"/>
      <c r="T66" s="10"/>
      <c r="U66" s="10"/>
      <c r="W66" s="10"/>
      <c r="X66" s="10"/>
      <c r="Y66" s="10"/>
      <c r="Z66" s="10"/>
      <c r="AB66" s="112"/>
      <c r="AC66" s="112"/>
      <c r="AE66" s="10"/>
      <c r="AG66" s="38"/>
      <c r="AH66" s="38"/>
      <c r="AI66" s="10"/>
      <c r="AJ66" s="15"/>
      <c r="AK66" s="38"/>
      <c r="AL66" s="38"/>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35"/>
      <c r="F67" s="140"/>
      <c r="G67" s="10"/>
      <c r="I67" s="10"/>
      <c r="J67" s="10"/>
      <c r="K67" s="130"/>
      <c r="L67" s="10"/>
      <c r="M67" s="10"/>
      <c r="N67" s="10"/>
      <c r="O67" s="10"/>
      <c r="P67" s="10"/>
      <c r="Q67" s="10"/>
      <c r="S67" s="10"/>
      <c r="T67" s="10"/>
      <c r="U67" s="10"/>
      <c r="W67" s="10"/>
      <c r="X67" s="10"/>
      <c r="Y67" s="10"/>
      <c r="Z67" s="10"/>
      <c r="AB67" s="112"/>
      <c r="AC67" s="112"/>
      <c r="AE67" s="10"/>
      <c r="AG67" s="38"/>
      <c r="AH67" s="38"/>
      <c r="AI67" s="10"/>
      <c r="AJ67" s="15"/>
      <c r="AK67" s="38"/>
      <c r="AL67" s="38"/>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35"/>
      <c r="F68" s="140"/>
      <c r="G68" s="10"/>
      <c r="I68" s="10"/>
      <c r="J68" s="10"/>
      <c r="K68" s="130"/>
      <c r="L68" s="10"/>
      <c r="M68" s="10"/>
      <c r="N68" s="10"/>
      <c r="O68" s="10"/>
      <c r="P68" s="10"/>
      <c r="Q68" s="10"/>
      <c r="S68" s="10"/>
      <c r="T68" s="10"/>
      <c r="U68" s="10"/>
      <c r="W68" s="10"/>
      <c r="X68" s="10"/>
      <c r="Y68" s="10"/>
      <c r="Z68" s="10"/>
      <c r="AB68" s="112"/>
      <c r="AC68" s="112"/>
      <c r="AE68" s="10"/>
      <c r="AG68" s="38"/>
      <c r="AH68" s="38"/>
      <c r="AI68" s="10"/>
      <c r="AJ68" s="15"/>
      <c r="AK68" s="38"/>
      <c r="AL68" s="38"/>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35"/>
      <c r="F69" s="140"/>
      <c r="G69" s="10"/>
      <c r="I69" s="10"/>
      <c r="J69" s="10"/>
      <c r="K69" s="130"/>
      <c r="L69" s="10"/>
      <c r="M69" s="10"/>
      <c r="N69" s="10"/>
      <c r="O69" s="10"/>
      <c r="P69" s="10"/>
      <c r="Q69" s="10"/>
      <c r="S69" s="10"/>
      <c r="T69" s="10"/>
      <c r="U69" s="10"/>
      <c r="W69" s="10"/>
      <c r="X69" s="10"/>
      <c r="Y69" s="10"/>
      <c r="Z69" s="10"/>
      <c r="AB69" s="112"/>
      <c r="AC69" s="112"/>
      <c r="AE69" s="10"/>
      <c r="AG69" s="38"/>
      <c r="AH69" s="38"/>
      <c r="AI69" s="10"/>
      <c r="AJ69" s="15"/>
      <c r="AK69" s="38"/>
      <c r="AL69" s="38"/>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35"/>
      <c r="F70" s="140"/>
      <c r="G70" s="10"/>
      <c r="I70" s="10"/>
      <c r="J70" s="10"/>
      <c r="K70" s="130"/>
      <c r="L70" s="10"/>
      <c r="M70" s="10"/>
      <c r="N70" s="10"/>
      <c r="O70" s="10"/>
      <c r="P70" s="10"/>
      <c r="Q70" s="10"/>
      <c r="S70" s="10"/>
      <c r="T70" s="10"/>
      <c r="U70" s="10"/>
      <c r="W70" s="10"/>
      <c r="X70" s="10"/>
      <c r="Y70" s="10"/>
      <c r="Z70" s="10"/>
      <c r="AB70" s="112"/>
      <c r="AC70" s="112"/>
      <c r="AE70" s="10"/>
      <c r="AG70" s="38"/>
      <c r="AH70" s="38"/>
      <c r="AI70" s="10"/>
      <c r="AJ70" s="15"/>
      <c r="AK70" s="38"/>
      <c r="AL70" s="38"/>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35"/>
      <c r="F71" s="140"/>
      <c r="G71" s="10"/>
      <c r="I71" s="10"/>
      <c r="J71" s="10"/>
      <c r="K71" s="130"/>
      <c r="L71" s="10"/>
      <c r="M71" s="10"/>
      <c r="N71" s="10"/>
      <c r="O71" s="10"/>
      <c r="P71" s="10"/>
      <c r="Q71" s="10"/>
      <c r="S71" s="10"/>
      <c r="T71" s="10"/>
      <c r="U71" s="10"/>
      <c r="W71" s="10"/>
      <c r="X71" s="10"/>
      <c r="Y71" s="10"/>
      <c r="Z71" s="10"/>
      <c r="AB71" s="112"/>
      <c r="AC71" s="112"/>
      <c r="AE71" s="10"/>
      <c r="AG71" s="38"/>
      <c r="AH71" s="38"/>
      <c r="AI71" s="10"/>
      <c r="AJ71" s="15"/>
      <c r="AK71" s="38"/>
      <c r="AL71" s="38"/>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35"/>
      <c r="F72" s="140"/>
      <c r="G72" s="10"/>
      <c r="I72" s="10"/>
      <c r="J72" s="10"/>
      <c r="K72" s="130"/>
      <c r="L72" s="10"/>
      <c r="M72" s="10"/>
      <c r="N72" s="10"/>
      <c r="O72" s="10"/>
      <c r="P72" s="10"/>
      <c r="Q72" s="10"/>
      <c r="S72" s="10"/>
      <c r="T72" s="10"/>
      <c r="U72" s="10"/>
      <c r="W72" s="10"/>
      <c r="X72" s="10"/>
      <c r="Y72" s="10"/>
      <c r="Z72" s="10"/>
      <c r="AB72" s="112"/>
      <c r="AC72" s="112"/>
      <c r="AE72" s="10"/>
      <c r="AG72" s="38"/>
      <c r="AH72" s="38"/>
      <c r="AI72" s="10"/>
      <c r="AJ72" s="15"/>
      <c r="AK72" s="38"/>
      <c r="AL72" s="38"/>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35"/>
      <c r="F73" s="140"/>
      <c r="G73" s="10"/>
      <c r="I73" s="10"/>
      <c r="J73" s="10"/>
      <c r="K73" s="130"/>
      <c r="L73" s="10"/>
      <c r="M73" s="10"/>
      <c r="N73" s="10"/>
      <c r="O73" s="10"/>
      <c r="P73" s="10"/>
      <c r="Q73" s="10"/>
      <c r="S73" s="10"/>
      <c r="T73" s="10"/>
      <c r="U73" s="10"/>
      <c r="W73" s="10"/>
      <c r="X73" s="10"/>
      <c r="Y73" s="10"/>
      <c r="Z73" s="10"/>
      <c r="AB73" s="112"/>
      <c r="AC73" s="112"/>
      <c r="AE73" s="10"/>
      <c r="AG73" s="38"/>
      <c r="AH73" s="38"/>
      <c r="AI73" s="10"/>
      <c r="AJ73" s="15"/>
      <c r="AK73" s="38"/>
      <c r="AL73" s="38"/>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35"/>
      <c r="F74" s="140"/>
      <c r="G74" s="10"/>
      <c r="I74" s="10"/>
      <c r="J74" s="10"/>
      <c r="K74" s="130"/>
      <c r="L74" s="10"/>
      <c r="M74" s="10"/>
      <c r="N74" s="10"/>
      <c r="O74" s="10"/>
      <c r="P74" s="10"/>
      <c r="Q74" s="10"/>
      <c r="S74" s="10"/>
      <c r="T74" s="10"/>
      <c r="U74" s="10"/>
      <c r="W74" s="10"/>
      <c r="X74" s="10"/>
      <c r="Y74" s="10"/>
      <c r="Z74" s="10"/>
      <c r="AB74" s="112"/>
      <c r="AC74" s="112"/>
      <c r="AE74" s="10"/>
      <c r="AG74" s="38"/>
      <c r="AH74" s="38"/>
      <c r="AI74" s="10"/>
      <c r="AJ74" s="15"/>
      <c r="AK74" s="38"/>
      <c r="AL74" s="38"/>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35"/>
      <c r="F75" s="140"/>
      <c r="G75" s="10"/>
      <c r="I75" s="10"/>
      <c r="J75" s="10"/>
      <c r="K75" s="130"/>
      <c r="L75" s="10"/>
      <c r="M75" s="10"/>
      <c r="N75" s="10"/>
      <c r="O75" s="10"/>
      <c r="P75" s="10"/>
      <c r="Q75" s="10"/>
      <c r="S75" s="10"/>
      <c r="T75" s="10"/>
      <c r="U75" s="10"/>
      <c r="W75" s="10"/>
      <c r="X75" s="10"/>
      <c r="Y75" s="10"/>
      <c r="Z75" s="10"/>
      <c r="AB75" s="112"/>
      <c r="AC75" s="112"/>
      <c r="AE75" s="10"/>
      <c r="AG75" s="38"/>
      <c r="AH75" s="38"/>
      <c r="AI75" s="10"/>
      <c r="AJ75" s="15"/>
      <c r="AK75" s="38"/>
      <c r="AL75" s="38"/>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35"/>
      <c r="F76" s="140"/>
      <c r="G76" s="10"/>
      <c r="I76" s="10"/>
      <c r="J76" s="10"/>
      <c r="K76" s="130"/>
      <c r="L76" s="10"/>
      <c r="M76" s="10"/>
      <c r="N76" s="10"/>
      <c r="O76" s="10"/>
      <c r="P76" s="10"/>
      <c r="Q76" s="10"/>
      <c r="S76" s="10"/>
      <c r="T76" s="10"/>
      <c r="U76" s="10"/>
      <c r="W76" s="10"/>
      <c r="X76" s="10"/>
      <c r="Y76" s="10"/>
      <c r="Z76" s="10"/>
      <c r="AB76" s="112"/>
      <c r="AC76" s="112"/>
      <c r="AE76" s="10"/>
      <c r="AG76" s="38"/>
      <c r="AH76" s="38"/>
      <c r="AI76" s="10"/>
      <c r="AJ76" s="15"/>
      <c r="AK76" s="38"/>
      <c r="AL76" s="38"/>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35"/>
      <c r="F77" s="140"/>
      <c r="G77" s="10"/>
      <c r="I77" s="10"/>
      <c r="J77" s="10"/>
      <c r="K77" s="130"/>
      <c r="L77" s="10"/>
      <c r="M77" s="10"/>
      <c r="N77" s="10"/>
      <c r="O77" s="10"/>
      <c r="P77" s="10"/>
      <c r="Q77" s="10"/>
      <c r="S77" s="10"/>
      <c r="T77" s="10"/>
      <c r="U77" s="10"/>
      <c r="W77" s="10"/>
      <c r="X77" s="10"/>
      <c r="Y77" s="10"/>
      <c r="Z77" s="10"/>
      <c r="AB77" s="112"/>
      <c r="AC77" s="112"/>
      <c r="AE77" s="10"/>
      <c r="AG77" s="38"/>
      <c r="AH77" s="38"/>
      <c r="AI77" s="10"/>
      <c r="AJ77" s="15"/>
      <c r="AK77" s="38"/>
      <c r="AL77" s="38"/>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35"/>
      <c r="F78" s="140"/>
      <c r="G78" s="10"/>
      <c r="I78" s="10"/>
      <c r="J78" s="10"/>
      <c r="K78" s="130"/>
      <c r="L78" s="10"/>
      <c r="M78" s="10"/>
      <c r="N78" s="10"/>
      <c r="O78" s="10"/>
      <c r="P78" s="10"/>
      <c r="Q78" s="10"/>
      <c r="S78" s="10"/>
      <c r="T78" s="10"/>
      <c r="U78" s="10"/>
      <c r="W78" s="10"/>
      <c r="X78" s="10"/>
      <c r="Y78" s="10"/>
      <c r="Z78" s="10"/>
      <c r="AB78" s="112"/>
      <c r="AC78" s="112"/>
      <c r="AE78" s="10"/>
      <c r="AG78" s="38"/>
      <c r="AH78" s="38"/>
      <c r="AI78" s="10"/>
      <c r="AJ78" s="15"/>
      <c r="AK78" s="38"/>
      <c r="AL78" s="38"/>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35"/>
      <c r="F79" s="140"/>
      <c r="G79" s="10"/>
      <c r="I79" s="10"/>
      <c r="J79" s="10"/>
      <c r="K79" s="130"/>
      <c r="L79" s="10"/>
      <c r="M79" s="10"/>
      <c r="N79" s="10"/>
      <c r="O79" s="10"/>
      <c r="P79" s="10"/>
      <c r="Q79" s="10"/>
      <c r="S79" s="10"/>
      <c r="T79" s="10"/>
      <c r="U79" s="10"/>
      <c r="W79" s="10"/>
      <c r="X79" s="10"/>
      <c r="Y79" s="10"/>
      <c r="Z79" s="10"/>
      <c r="AB79" s="112"/>
      <c r="AC79" s="112"/>
      <c r="AE79" s="10"/>
      <c r="AG79" s="38"/>
      <c r="AH79" s="38"/>
      <c r="AI79" s="10"/>
      <c r="AJ79" s="15"/>
      <c r="AK79" s="38"/>
      <c r="AL79" s="38"/>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35"/>
      <c r="F80" s="140"/>
      <c r="G80" s="10"/>
      <c r="I80" s="10"/>
      <c r="J80" s="10"/>
      <c r="K80" s="130"/>
      <c r="L80" s="10"/>
      <c r="M80" s="10"/>
      <c r="N80" s="10"/>
      <c r="O80" s="10"/>
      <c r="P80" s="10"/>
      <c r="Q80" s="10"/>
      <c r="S80" s="10"/>
      <c r="T80" s="10"/>
      <c r="U80" s="10"/>
      <c r="W80" s="10"/>
      <c r="X80" s="10"/>
      <c r="Y80" s="10"/>
      <c r="Z80" s="10"/>
      <c r="AB80" s="112"/>
      <c r="AC80" s="112"/>
      <c r="AE80" s="10"/>
      <c r="AG80" s="38"/>
      <c r="AH80" s="38"/>
      <c r="AI80" s="10"/>
      <c r="AJ80" s="15"/>
      <c r="AK80" s="38"/>
      <c r="AL80" s="38"/>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35"/>
      <c r="F81" s="140"/>
      <c r="G81" s="10"/>
      <c r="I81" s="10"/>
      <c r="J81" s="10"/>
      <c r="K81" s="130"/>
      <c r="L81" s="10"/>
      <c r="M81" s="10"/>
      <c r="N81" s="10"/>
      <c r="O81" s="10"/>
      <c r="P81" s="10"/>
      <c r="Q81" s="10"/>
      <c r="S81" s="10"/>
      <c r="T81" s="10"/>
      <c r="U81" s="10"/>
      <c r="W81" s="10"/>
      <c r="X81" s="10"/>
      <c r="Y81" s="10"/>
      <c r="Z81" s="10"/>
      <c r="AB81" s="112"/>
      <c r="AC81" s="112"/>
      <c r="AE81" s="10"/>
      <c r="AG81" s="38"/>
      <c r="AH81" s="38"/>
      <c r="AI81" s="10"/>
      <c r="AJ81" s="15"/>
      <c r="AK81" s="38"/>
      <c r="AL81" s="38"/>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35"/>
      <c r="F82" s="140"/>
      <c r="G82" s="10"/>
      <c r="I82" s="10"/>
      <c r="J82" s="10"/>
      <c r="K82" s="130"/>
      <c r="L82" s="10"/>
      <c r="M82" s="10"/>
      <c r="N82" s="10"/>
      <c r="O82" s="10"/>
      <c r="P82" s="10"/>
      <c r="Q82" s="10"/>
      <c r="S82" s="10"/>
      <c r="T82" s="10"/>
      <c r="U82" s="10"/>
      <c r="W82" s="10"/>
      <c r="X82" s="10"/>
      <c r="Y82" s="10"/>
      <c r="Z82" s="10"/>
      <c r="AB82" s="112"/>
      <c r="AC82" s="112"/>
      <c r="AE82" s="10"/>
      <c r="AG82" s="38"/>
      <c r="AH82" s="38"/>
      <c r="AI82" s="10"/>
      <c r="AJ82" s="15"/>
      <c r="AK82" s="38"/>
      <c r="AL82" s="38"/>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35"/>
      <c r="F83" s="140"/>
      <c r="G83" s="10"/>
      <c r="I83" s="10"/>
      <c r="J83" s="10"/>
      <c r="K83" s="130"/>
      <c r="L83" s="10"/>
      <c r="M83" s="10"/>
      <c r="N83" s="10"/>
      <c r="O83" s="10"/>
      <c r="P83" s="10"/>
      <c r="Q83" s="10"/>
      <c r="S83" s="10"/>
      <c r="T83" s="10"/>
      <c r="U83" s="10"/>
      <c r="W83" s="10"/>
      <c r="X83" s="10"/>
      <c r="Y83" s="10"/>
      <c r="Z83" s="10"/>
      <c r="AB83" s="112"/>
      <c r="AC83" s="112"/>
      <c r="AE83" s="10"/>
      <c r="AG83" s="38"/>
      <c r="AH83" s="38"/>
      <c r="AI83" s="10"/>
      <c r="AJ83" s="15"/>
      <c r="AK83" s="38"/>
      <c r="AL83" s="38"/>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35"/>
      <c r="F84" s="140"/>
      <c r="G84" s="10"/>
      <c r="I84" s="10"/>
      <c r="J84" s="10"/>
      <c r="K84" s="130"/>
      <c r="L84" s="10"/>
      <c r="M84" s="10"/>
      <c r="N84" s="10"/>
      <c r="O84" s="10"/>
      <c r="P84" s="10"/>
      <c r="Q84" s="10"/>
      <c r="S84" s="10"/>
      <c r="T84" s="10"/>
      <c r="U84" s="10"/>
      <c r="W84" s="10"/>
      <c r="X84" s="10"/>
      <c r="Y84" s="10"/>
      <c r="Z84" s="10"/>
      <c r="AB84" s="112"/>
      <c r="AC84" s="112"/>
      <c r="AE84" s="10"/>
      <c r="AG84" s="38"/>
      <c r="AH84" s="38"/>
      <c r="AI84" s="10"/>
      <c r="AJ84" s="15"/>
      <c r="AK84" s="38"/>
      <c r="AL84" s="38"/>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35"/>
      <c r="F85" s="140"/>
      <c r="G85" s="10"/>
      <c r="I85" s="10"/>
      <c r="J85" s="10"/>
      <c r="K85" s="130"/>
      <c r="L85" s="10"/>
      <c r="M85" s="10"/>
      <c r="N85" s="10"/>
      <c r="O85" s="10"/>
      <c r="P85" s="10"/>
      <c r="Q85" s="10"/>
      <c r="S85" s="10"/>
      <c r="T85" s="10"/>
      <c r="U85" s="10"/>
      <c r="W85" s="10"/>
      <c r="X85" s="10"/>
      <c r="Y85" s="10"/>
      <c r="Z85" s="10"/>
      <c r="AB85" s="112"/>
      <c r="AC85" s="112"/>
      <c r="AE85" s="10"/>
      <c r="AG85" s="38"/>
      <c r="AH85" s="38"/>
      <c r="AI85" s="10"/>
      <c r="AJ85" s="15"/>
      <c r="AK85" s="38"/>
      <c r="AL85" s="38"/>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35"/>
      <c r="F86" s="140"/>
      <c r="G86" s="10"/>
      <c r="I86" s="10"/>
      <c r="J86" s="10"/>
      <c r="K86" s="130"/>
      <c r="L86" s="10"/>
      <c r="M86" s="10"/>
      <c r="N86" s="10"/>
      <c r="O86" s="10"/>
      <c r="P86" s="10"/>
      <c r="Q86" s="10"/>
      <c r="S86" s="10"/>
      <c r="T86" s="10"/>
      <c r="U86" s="10"/>
      <c r="W86" s="10"/>
      <c r="X86" s="10"/>
      <c r="Y86" s="10"/>
      <c r="Z86" s="10"/>
      <c r="AB86" s="112"/>
      <c r="AC86" s="112"/>
      <c r="AE86" s="10"/>
      <c r="AG86" s="38"/>
      <c r="AH86" s="38"/>
      <c r="AI86" s="10"/>
      <c r="AJ86" s="15"/>
      <c r="AK86" s="38"/>
      <c r="AL86" s="38"/>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35"/>
      <c r="F87" s="140"/>
      <c r="G87" s="10"/>
      <c r="I87" s="10"/>
      <c r="J87" s="10"/>
      <c r="K87" s="130"/>
      <c r="L87" s="10"/>
      <c r="M87" s="10"/>
      <c r="N87" s="10"/>
      <c r="O87" s="10"/>
      <c r="P87" s="10"/>
      <c r="Q87" s="10"/>
      <c r="S87" s="10"/>
      <c r="T87" s="10"/>
      <c r="U87" s="10"/>
      <c r="W87" s="10"/>
      <c r="X87" s="10"/>
      <c r="Y87" s="10"/>
      <c r="Z87" s="10"/>
      <c r="AB87" s="112"/>
      <c r="AC87" s="112"/>
      <c r="AE87" s="10"/>
      <c r="AG87" s="38"/>
      <c r="AH87" s="38"/>
      <c r="AI87" s="10"/>
      <c r="AJ87" s="15"/>
      <c r="AK87" s="38"/>
      <c r="AL87" s="38"/>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35"/>
      <c r="F88" s="140"/>
      <c r="G88" s="10"/>
      <c r="I88" s="10"/>
      <c r="J88" s="10"/>
      <c r="K88" s="130"/>
      <c r="L88" s="10"/>
      <c r="M88" s="10"/>
      <c r="N88" s="10"/>
      <c r="O88" s="10"/>
      <c r="P88" s="10"/>
      <c r="Q88" s="10"/>
      <c r="S88" s="10"/>
      <c r="T88" s="10"/>
      <c r="U88" s="10"/>
      <c r="W88" s="10"/>
      <c r="X88" s="10"/>
      <c r="Y88" s="10"/>
      <c r="Z88" s="10"/>
      <c r="AB88" s="112"/>
      <c r="AC88" s="112"/>
      <c r="AE88" s="10"/>
      <c r="AG88" s="38"/>
      <c r="AH88" s="38"/>
      <c r="AI88" s="10"/>
      <c r="AJ88" s="15"/>
      <c r="AK88" s="38"/>
      <c r="AL88" s="38"/>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35"/>
      <c r="F89" s="140"/>
      <c r="G89" s="10"/>
      <c r="I89" s="10"/>
      <c r="J89" s="10"/>
      <c r="K89" s="130"/>
      <c r="L89" s="10"/>
      <c r="M89" s="10"/>
      <c r="N89" s="10"/>
      <c r="O89" s="10"/>
      <c r="P89" s="10"/>
      <c r="Q89" s="10"/>
      <c r="S89" s="10"/>
      <c r="T89" s="10"/>
      <c r="U89" s="10"/>
      <c r="W89" s="10"/>
      <c r="X89" s="10"/>
      <c r="Y89" s="10"/>
      <c r="Z89" s="10"/>
      <c r="AB89" s="112"/>
      <c r="AC89" s="112"/>
      <c r="AE89" s="10"/>
      <c r="AG89" s="38"/>
      <c r="AH89" s="38"/>
      <c r="AI89" s="10"/>
      <c r="AJ89" s="15"/>
      <c r="AK89" s="38"/>
      <c r="AL89" s="38"/>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35"/>
      <c r="F90" s="140"/>
      <c r="G90" s="10"/>
      <c r="I90" s="10"/>
      <c r="J90" s="10"/>
      <c r="K90" s="130"/>
      <c r="L90" s="10"/>
      <c r="M90" s="10"/>
      <c r="N90" s="10"/>
      <c r="O90" s="10"/>
      <c r="P90" s="10"/>
      <c r="Q90" s="10"/>
      <c r="S90" s="10"/>
      <c r="T90" s="10"/>
      <c r="U90" s="10"/>
      <c r="W90" s="10"/>
      <c r="X90" s="10"/>
      <c r="Y90" s="10"/>
      <c r="Z90" s="10"/>
      <c r="AB90" s="112"/>
      <c r="AC90" s="112"/>
      <c r="AE90" s="10"/>
      <c r="AG90" s="38"/>
      <c r="AH90" s="38"/>
      <c r="AI90" s="10"/>
      <c r="AJ90" s="15"/>
      <c r="AK90" s="38"/>
      <c r="AL90" s="38"/>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35"/>
      <c r="F91" s="140"/>
      <c r="G91" s="10"/>
      <c r="I91" s="10"/>
      <c r="J91" s="10"/>
      <c r="K91" s="130"/>
      <c r="L91" s="10"/>
      <c r="M91" s="10"/>
      <c r="N91" s="10"/>
      <c r="O91" s="10"/>
      <c r="P91" s="10"/>
      <c r="Q91" s="10"/>
      <c r="S91" s="10"/>
      <c r="T91" s="10"/>
      <c r="U91" s="10"/>
      <c r="W91" s="10"/>
      <c r="X91" s="10"/>
      <c r="Y91" s="10"/>
      <c r="Z91" s="10"/>
      <c r="AB91" s="112"/>
      <c r="AC91" s="112"/>
      <c r="AE91" s="10"/>
      <c r="AG91" s="38"/>
      <c r="AH91" s="38"/>
      <c r="AI91" s="10"/>
      <c r="AJ91" s="15"/>
      <c r="AK91" s="38"/>
      <c r="AL91" s="38"/>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35"/>
      <c r="F92" s="140"/>
      <c r="G92" s="10"/>
      <c r="I92" s="10"/>
      <c r="J92" s="10"/>
      <c r="K92" s="130"/>
      <c r="L92" s="10"/>
      <c r="M92" s="10"/>
      <c r="N92" s="10"/>
      <c r="O92" s="10"/>
      <c r="P92" s="10"/>
      <c r="Q92" s="10"/>
      <c r="S92" s="10"/>
      <c r="T92" s="10"/>
      <c r="U92" s="10"/>
      <c r="W92" s="10"/>
      <c r="X92" s="10"/>
      <c r="Y92" s="10"/>
      <c r="Z92" s="10"/>
      <c r="AB92" s="112"/>
      <c r="AC92" s="112"/>
      <c r="AE92" s="10"/>
      <c r="AG92" s="38"/>
      <c r="AH92" s="38"/>
      <c r="AI92" s="10"/>
      <c r="AJ92" s="15"/>
      <c r="AK92" s="38"/>
      <c r="AL92" s="38"/>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35"/>
      <c r="F93" s="140"/>
      <c r="G93" s="10"/>
      <c r="I93" s="10"/>
      <c r="J93" s="10"/>
      <c r="K93" s="130"/>
      <c r="L93" s="10"/>
      <c r="M93" s="10"/>
      <c r="N93" s="10"/>
      <c r="O93" s="10"/>
      <c r="P93" s="10"/>
      <c r="Q93" s="10"/>
      <c r="S93" s="10"/>
      <c r="T93" s="10"/>
      <c r="U93" s="10"/>
      <c r="W93" s="10"/>
      <c r="X93" s="10"/>
      <c r="Y93" s="10"/>
      <c r="Z93" s="10"/>
      <c r="AB93" s="112"/>
      <c r="AC93" s="112"/>
      <c r="AE93" s="10"/>
      <c r="AG93" s="38"/>
      <c r="AH93" s="38"/>
      <c r="AI93" s="10"/>
      <c r="AJ93" s="15"/>
      <c r="AK93" s="38"/>
      <c r="AL93" s="38"/>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35"/>
      <c r="F94" s="140"/>
      <c r="G94" s="10"/>
      <c r="I94" s="10"/>
      <c r="J94" s="10"/>
      <c r="K94" s="130"/>
      <c r="L94" s="10"/>
      <c r="M94" s="10"/>
      <c r="N94" s="10"/>
      <c r="O94" s="10"/>
      <c r="P94" s="10"/>
      <c r="Q94" s="10"/>
      <c r="S94" s="10"/>
      <c r="T94" s="10"/>
      <c r="U94" s="10"/>
      <c r="W94" s="10"/>
      <c r="X94" s="10"/>
      <c r="Y94" s="10"/>
      <c r="Z94" s="10"/>
      <c r="AB94" s="112"/>
      <c r="AC94" s="112"/>
      <c r="AE94" s="10"/>
      <c r="AG94" s="38"/>
      <c r="AH94" s="38"/>
      <c r="AI94" s="10"/>
      <c r="AJ94" s="15"/>
      <c r="AK94" s="38"/>
      <c r="AL94" s="38"/>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35"/>
      <c r="F95" s="140"/>
      <c r="G95" s="10"/>
      <c r="I95" s="10"/>
      <c r="J95" s="10"/>
      <c r="K95" s="130"/>
      <c r="L95" s="10"/>
      <c r="M95" s="10"/>
      <c r="N95" s="10"/>
      <c r="O95" s="10"/>
      <c r="P95" s="10"/>
      <c r="Q95" s="10"/>
      <c r="S95" s="10"/>
      <c r="T95" s="10"/>
      <c r="U95" s="10"/>
      <c r="W95" s="10"/>
      <c r="X95" s="10"/>
      <c r="Y95" s="10"/>
      <c r="Z95" s="10"/>
      <c r="AB95" s="112"/>
      <c r="AC95" s="112"/>
      <c r="AE95" s="10"/>
      <c r="AG95" s="38"/>
      <c r="AH95" s="38"/>
      <c r="AI95" s="10"/>
      <c r="AJ95" s="15"/>
      <c r="AK95" s="38"/>
      <c r="AL95" s="38"/>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35"/>
      <c r="F96" s="140"/>
      <c r="G96" s="10"/>
      <c r="I96" s="10"/>
      <c r="J96" s="10"/>
      <c r="K96" s="130"/>
      <c r="L96" s="10"/>
      <c r="M96" s="10"/>
      <c r="N96" s="10"/>
      <c r="O96" s="10"/>
      <c r="P96" s="10"/>
      <c r="Q96" s="10"/>
      <c r="S96" s="10"/>
      <c r="T96" s="10"/>
      <c r="U96" s="10"/>
      <c r="W96" s="10"/>
      <c r="X96" s="10"/>
      <c r="Y96" s="10"/>
      <c r="Z96" s="10"/>
      <c r="AB96" s="112"/>
      <c r="AC96" s="112"/>
      <c r="AE96" s="10"/>
      <c r="AG96" s="38"/>
      <c r="AH96" s="38"/>
      <c r="AI96" s="10"/>
      <c r="AJ96" s="15"/>
      <c r="AK96" s="38"/>
      <c r="AL96" s="38"/>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35"/>
      <c r="F97" s="140"/>
      <c r="G97" s="10"/>
      <c r="I97" s="10"/>
      <c r="J97" s="10"/>
      <c r="K97" s="130"/>
      <c r="L97" s="10"/>
      <c r="M97" s="10"/>
      <c r="N97" s="10"/>
      <c r="O97" s="10"/>
      <c r="P97" s="10"/>
      <c r="Q97" s="10"/>
      <c r="S97" s="10"/>
      <c r="T97" s="10"/>
      <c r="U97" s="10"/>
      <c r="W97" s="10"/>
      <c r="X97" s="10"/>
      <c r="Y97" s="10"/>
      <c r="Z97" s="10"/>
      <c r="AB97" s="112"/>
      <c r="AC97" s="112"/>
      <c r="AE97" s="10"/>
      <c r="AG97" s="38"/>
      <c r="AH97" s="38"/>
      <c r="AI97" s="10"/>
      <c r="AJ97" s="15"/>
      <c r="AK97" s="38"/>
      <c r="AL97" s="38"/>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35"/>
      <c r="F98" s="140"/>
      <c r="G98" s="10"/>
      <c r="I98" s="10"/>
      <c r="J98" s="10"/>
      <c r="K98" s="130"/>
      <c r="L98" s="10"/>
      <c r="M98" s="10"/>
      <c r="N98" s="10"/>
      <c r="O98" s="10"/>
      <c r="P98" s="10"/>
      <c r="Q98" s="10"/>
      <c r="S98" s="10"/>
      <c r="T98" s="10"/>
      <c r="U98" s="10"/>
      <c r="W98" s="10"/>
      <c r="X98" s="10"/>
      <c r="Y98" s="10"/>
      <c r="Z98" s="10"/>
      <c r="AB98" s="112"/>
      <c r="AC98" s="112"/>
      <c r="AE98" s="10"/>
      <c r="AG98" s="38"/>
      <c r="AH98" s="38"/>
      <c r="AI98" s="10"/>
      <c r="AJ98" s="15"/>
      <c r="AK98" s="38"/>
      <c r="AL98" s="38"/>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35"/>
      <c r="F99" s="140"/>
      <c r="G99" s="10"/>
      <c r="I99" s="10"/>
      <c r="J99" s="10"/>
      <c r="K99" s="130"/>
      <c r="L99" s="10"/>
      <c r="M99" s="10"/>
      <c r="N99" s="10"/>
      <c r="O99" s="10"/>
      <c r="P99" s="10"/>
      <c r="Q99" s="10"/>
      <c r="S99" s="10"/>
      <c r="T99" s="10"/>
      <c r="U99" s="10"/>
      <c r="W99" s="10"/>
      <c r="X99" s="10"/>
      <c r="Y99" s="10"/>
      <c r="Z99" s="10"/>
      <c r="AB99" s="112"/>
      <c r="AC99" s="112"/>
      <c r="AE99" s="10"/>
      <c r="AG99" s="38"/>
      <c r="AH99" s="38"/>
      <c r="AI99" s="10"/>
      <c r="AJ99" s="15"/>
      <c r="AK99" s="38"/>
      <c r="AL99" s="38"/>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35"/>
      <c r="F100" s="140"/>
      <c r="G100" s="10"/>
      <c r="I100" s="10"/>
      <c r="J100" s="10"/>
      <c r="K100" s="130"/>
      <c r="L100" s="10"/>
      <c r="M100" s="10"/>
      <c r="N100" s="10"/>
      <c r="O100" s="10"/>
      <c r="P100" s="10"/>
      <c r="Q100" s="10"/>
      <c r="S100" s="10"/>
      <c r="T100" s="10"/>
      <c r="U100" s="10"/>
      <c r="W100" s="10"/>
      <c r="X100" s="10"/>
      <c r="Y100" s="10"/>
      <c r="Z100" s="10"/>
      <c r="AB100" s="112"/>
      <c r="AC100" s="112"/>
      <c r="AE100" s="10"/>
      <c r="AG100" s="38"/>
      <c r="AH100" s="38"/>
      <c r="AI100" s="10"/>
      <c r="AJ100" s="15"/>
      <c r="AK100" s="38"/>
      <c r="AL100" s="38"/>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35"/>
      <c r="F101" s="140"/>
      <c r="G101" s="10"/>
      <c r="I101" s="10"/>
      <c r="J101" s="10"/>
      <c r="K101" s="130"/>
      <c r="L101" s="10"/>
      <c r="M101" s="10"/>
      <c r="N101" s="10"/>
      <c r="O101" s="10"/>
      <c r="P101" s="10"/>
      <c r="Q101" s="10"/>
      <c r="S101" s="10"/>
      <c r="T101" s="10"/>
      <c r="U101" s="10"/>
      <c r="W101" s="10"/>
      <c r="X101" s="10"/>
      <c r="Y101" s="10"/>
      <c r="Z101" s="10"/>
      <c r="AB101" s="112"/>
      <c r="AC101" s="112"/>
      <c r="AE101" s="10"/>
      <c r="AG101" s="38"/>
      <c r="AH101" s="38"/>
      <c r="AI101" s="10"/>
      <c r="AJ101" s="15"/>
      <c r="AK101" s="38"/>
      <c r="AL101" s="38"/>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35"/>
      <c r="F102" s="140"/>
      <c r="G102" s="10"/>
      <c r="I102" s="10"/>
      <c r="J102" s="10"/>
      <c r="K102" s="130"/>
      <c r="L102" s="10"/>
      <c r="M102" s="10"/>
      <c r="N102" s="10"/>
      <c r="O102" s="10"/>
      <c r="P102" s="10"/>
      <c r="Q102" s="10"/>
      <c r="S102" s="10"/>
      <c r="T102" s="10"/>
      <c r="U102" s="10"/>
      <c r="W102" s="10"/>
      <c r="X102" s="10"/>
      <c r="Y102" s="10"/>
      <c r="Z102" s="10"/>
      <c r="AB102" s="112"/>
      <c r="AC102" s="112"/>
      <c r="AE102" s="10"/>
      <c r="AG102" s="38"/>
      <c r="AH102" s="38"/>
      <c r="AI102" s="10"/>
      <c r="AJ102" s="15"/>
      <c r="AK102" s="38"/>
      <c r="AL102" s="38"/>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35"/>
      <c r="F103" s="140"/>
      <c r="G103" s="10"/>
      <c r="I103" s="10"/>
      <c r="J103" s="10"/>
      <c r="K103" s="130"/>
      <c r="L103" s="10"/>
      <c r="M103" s="10"/>
      <c r="N103" s="10"/>
      <c r="O103" s="10"/>
      <c r="P103" s="10"/>
      <c r="Q103" s="10"/>
      <c r="S103" s="10"/>
      <c r="T103" s="10"/>
      <c r="U103" s="10"/>
      <c r="W103" s="10"/>
      <c r="X103" s="10"/>
      <c r="Y103" s="10"/>
      <c r="Z103" s="10"/>
      <c r="AB103" s="112"/>
      <c r="AC103" s="112"/>
      <c r="AE103" s="10"/>
      <c r="AG103" s="38"/>
      <c r="AH103" s="38"/>
      <c r="AI103" s="10"/>
      <c r="AJ103" s="15"/>
      <c r="AK103" s="38"/>
      <c r="AL103" s="38"/>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35"/>
      <c r="F104" s="140"/>
      <c r="G104" s="10"/>
      <c r="I104" s="10"/>
      <c r="J104" s="10"/>
      <c r="K104" s="130"/>
      <c r="L104" s="10"/>
      <c r="M104" s="10"/>
      <c r="N104" s="10"/>
      <c r="O104" s="10"/>
      <c r="P104" s="10"/>
      <c r="Q104" s="10"/>
      <c r="S104" s="10"/>
      <c r="T104" s="10"/>
      <c r="U104" s="10"/>
      <c r="W104" s="10"/>
      <c r="X104" s="10"/>
      <c r="Y104" s="10"/>
      <c r="Z104" s="10"/>
      <c r="AB104" s="112"/>
      <c r="AC104" s="112"/>
      <c r="AE104" s="10"/>
      <c r="AG104" s="38"/>
      <c r="AH104" s="38"/>
      <c r="AI104" s="10"/>
      <c r="AJ104" s="15"/>
      <c r="AK104" s="38"/>
      <c r="AL104" s="38"/>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35"/>
      <c r="F105" s="140"/>
      <c r="G105" s="10"/>
      <c r="I105" s="10"/>
      <c r="J105" s="10"/>
      <c r="K105" s="130"/>
      <c r="L105" s="10"/>
      <c r="M105" s="10"/>
      <c r="N105" s="10"/>
      <c r="O105" s="10"/>
      <c r="P105" s="10"/>
      <c r="Q105" s="10"/>
      <c r="S105" s="10"/>
      <c r="T105" s="10"/>
      <c r="U105" s="10"/>
      <c r="W105" s="10"/>
      <c r="X105" s="10"/>
      <c r="Y105" s="10"/>
      <c r="Z105" s="10"/>
      <c r="AB105" s="112"/>
      <c r="AC105" s="112"/>
      <c r="AE105" s="10"/>
      <c r="AG105" s="38"/>
      <c r="AH105" s="38"/>
      <c r="AI105" s="10"/>
      <c r="AJ105" s="15"/>
      <c r="AK105" s="38"/>
      <c r="AL105" s="38"/>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35"/>
      <c r="F106" s="140"/>
      <c r="G106" s="10"/>
      <c r="I106" s="10"/>
      <c r="J106" s="10"/>
      <c r="K106" s="130"/>
      <c r="L106" s="10"/>
      <c r="M106" s="10"/>
      <c r="N106" s="10"/>
      <c r="O106" s="10"/>
      <c r="P106" s="10"/>
      <c r="Q106" s="10"/>
      <c r="S106" s="10"/>
      <c r="T106" s="10"/>
      <c r="U106" s="10"/>
      <c r="W106" s="10"/>
      <c r="X106" s="10"/>
      <c r="Y106" s="10"/>
      <c r="Z106" s="10"/>
      <c r="AB106" s="112"/>
      <c r="AC106" s="112"/>
      <c r="AE106" s="10"/>
      <c r="AG106" s="38"/>
      <c r="AH106" s="38"/>
      <c r="AI106" s="10"/>
      <c r="AJ106" s="15"/>
      <c r="AK106" s="38"/>
      <c r="AL106" s="38"/>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35"/>
      <c r="F107" s="140"/>
      <c r="G107" s="10"/>
      <c r="H107" s="14"/>
      <c r="I107" s="10"/>
      <c r="J107" s="10"/>
      <c r="K107" s="130"/>
      <c r="L107" s="10"/>
      <c r="M107" s="10"/>
      <c r="N107" s="10"/>
      <c r="O107" s="10"/>
      <c r="P107" s="10"/>
      <c r="Q107" s="10"/>
      <c r="R107" s="14"/>
      <c r="S107" s="10"/>
      <c r="T107" s="10"/>
      <c r="U107" s="10"/>
      <c r="V107" s="14"/>
      <c r="W107" s="10"/>
      <c r="X107" s="10"/>
      <c r="Y107" s="10"/>
      <c r="Z107" s="10"/>
      <c r="AA107" s="14"/>
      <c r="AB107" s="112"/>
      <c r="AC107" s="112"/>
      <c r="AD107" s="14"/>
      <c r="AE107" s="10"/>
      <c r="AF107" s="14"/>
      <c r="AG107" s="38"/>
      <c r="AH107" s="38"/>
      <c r="AI107" s="10"/>
      <c r="AJ107" s="15"/>
      <c r="AK107" s="38"/>
      <c r="AL107" s="38"/>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35"/>
      <c r="F108" s="140"/>
      <c r="G108" s="10"/>
      <c r="I108" s="10"/>
      <c r="J108" s="10"/>
      <c r="K108" s="130"/>
      <c r="L108" s="10"/>
      <c r="M108" s="10"/>
      <c r="N108" s="10"/>
      <c r="O108" s="10"/>
      <c r="P108" s="10"/>
      <c r="Q108" s="10"/>
      <c r="S108" s="10"/>
      <c r="T108" s="10"/>
      <c r="U108" s="10"/>
      <c r="W108" s="10"/>
      <c r="X108" s="10"/>
      <c r="Y108" s="10"/>
      <c r="Z108" s="10"/>
      <c r="AB108" s="112"/>
      <c r="AC108" s="112"/>
      <c r="AE108" s="10"/>
      <c r="AG108" s="38"/>
      <c r="AH108" s="38"/>
      <c r="AI108" s="10"/>
      <c r="AJ108" s="15"/>
      <c r="AK108" s="38"/>
      <c r="AL108" s="38"/>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35"/>
      <c r="F109" s="140"/>
      <c r="G109" s="10"/>
      <c r="I109" s="10"/>
      <c r="J109" s="10"/>
      <c r="K109" s="130"/>
      <c r="L109" s="10"/>
      <c r="M109" s="10"/>
      <c r="N109" s="10"/>
      <c r="O109" s="10"/>
      <c r="P109" s="10"/>
      <c r="Q109" s="10"/>
      <c r="S109" s="10"/>
      <c r="T109" s="10"/>
      <c r="U109" s="10"/>
      <c r="W109" s="10"/>
      <c r="X109" s="10"/>
      <c r="Y109" s="10"/>
      <c r="Z109" s="10"/>
      <c r="AB109" s="112"/>
      <c r="AC109" s="112"/>
      <c r="AE109" s="10"/>
      <c r="AG109" s="38"/>
      <c r="AH109" s="38"/>
      <c r="AI109" s="10"/>
      <c r="AJ109" s="15"/>
      <c r="AK109" s="38"/>
      <c r="AL109" s="38"/>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35"/>
      <c r="F110" s="140"/>
      <c r="G110" s="10"/>
      <c r="I110" s="10"/>
      <c r="J110" s="10"/>
      <c r="K110" s="130"/>
      <c r="L110" s="10"/>
      <c r="M110" s="10"/>
      <c r="N110" s="10"/>
      <c r="O110" s="10"/>
      <c r="P110" s="10"/>
      <c r="Q110" s="10"/>
      <c r="S110" s="10"/>
      <c r="T110" s="10"/>
      <c r="U110" s="10"/>
      <c r="W110" s="10"/>
      <c r="X110" s="10"/>
      <c r="Y110" s="10"/>
      <c r="Z110" s="10"/>
      <c r="AB110" s="112"/>
      <c r="AC110" s="112"/>
      <c r="AE110" s="10"/>
      <c r="AG110" s="38"/>
      <c r="AH110" s="38"/>
      <c r="AI110" s="10"/>
      <c r="AJ110" s="15"/>
      <c r="AK110" s="38"/>
      <c r="AL110" s="38"/>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35"/>
      <c r="F111" s="140"/>
      <c r="G111" s="10"/>
      <c r="I111" s="10"/>
      <c r="J111" s="10"/>
      <c r="K111" s="130"/>
      <c r="L111" s="10"/>
      <c r="M111" s="10"/>
      <c r="N111" s="10"/>
      <c r="O111" s="10"/>
      <c r="P111" s="10"/>
      <c r="Q111" s="10"/>
      <c r="S111" s="10"/>
      <c r="T111" s="10"/>
      <c r="U111" s="10"/>
      <c r="W111" s="10"/>
      <c r="X111" s="10"/>
      <c r="Y111" s="10"/>
      <c r="Z111" s="10"/>
      <c r="AB111" s="112"/>
      <c r="AC111" s="112"/>
      <c r="AE111" s="10"/>
      <c r="AG111" s="38"/>
      <c r="AH111" s="38"/>
      <c r="AI111" s="10"/>
      <c r="AJ111" s="15"/>
      <c r="AK111" s="38"/>
      <c r="AL111" s="38"/>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35"/>
      <c r="F112" s="140"/>
      <c r="G112" s="10"/>
      <c r="I112" s="10"/>
      <c r="J112" s="10"/>
      <c r="K112" s="130"/>
      <c r="L112" s="10"/>
      <c r="M112" s="10"/>
      <c r="N112" s="10"/>
      <c r="O112" s="10"/>
      <c r="P112" s="10"/>
      <c r="Q112" s="10"/>
      <c r="S112" s="10"/>
      <c r="T112" s="10"/>
      <c r="U112" s="10"/>
      <c r="W112" s="10"/>
      <c r="X112" s="10"/>
      <c r="Y112" s="10"/>
      <c r="Z112" s="10"/>
      <c r="AB112" s="112"/>
      <c r="AC112" s="112"/>
      <c r="AE112" s="10"/>
      <c r="AG112" s="38"/>
      <c r="AH112" s="38"/>
      <c r="AI112" s="10"/>
      <c r="AJ112" s="15"/>
      <c r="AK112" s="38"/>
      <c r="AL112" s="38"/>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35"/>
      <c r="F113" s="140"/>
      <c r="G113" s="10"/>
      <c r="I113" s="10"/>
      <c r="J113" s="10"/>
      <c r="K113" s="130"/>
      <c r="L113" s="10"/>
      <c r="M113" s="10"/>
      <c r="N113" s="10"/>
      <c r="O113" s="10"/>
      <c r="P113" s="10"/>
      <c r="Q113" s="10"/>
      <c r="S113" s="10"/>
      <c r="T113" s="10"/>
      <c r="U113" s="10"/>
      <c r="W113" s="10"/>
      <c r="X113" s="10"/>
      <c r="Y113" s="10"/>
      <c r="Z113" s="10"/>
      <c r="AB113" s="112"/>
      <c r="AC113" s="112"/>
      <c r="AE113" s="10"/>
      <c r="AG113" s="38"/>
      <c r="AH113" s="38"/>
      <c r="AI113" s="10"/>
      <c r="AJ113" s="15"/>
      <c r="AK113" s="38"/>
      <c r="AL113" s="38"/>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35"/>
      <c r="F114" s="140"/>
      <c r="G114" s="10"/>
      <c r="I114" s="10"/>
      <c r="J114" s="10"/>
      <c r="K114" s="130"/>
      <c r="L114" s="10"/>
      <c r="M114" s="10"/>
      <c r="N114" s="10"/>
      <c r="O114" s="10"/>
      <c r="P114" s="10"/>
      <c r="Q114" s="10"/>
      <c r="S114" s="10"/>
      <c r="T114" s="10"/>
      <c r="U114" s="10"/>
      <c r="W114" s="10"/>
      <c r="X114" s="10"/>
      <c r="Y114" s="10"/>
      <c r="Z114" s="10"/>
      <c r="AB114" s="112"/>
      <c r="AC114" s="112"/>
      <c r="AE114" s="10"/>
      <c r="AG114" s="38"/>
      <c r="AH114" s="38"/>
      <c r="AI114" s="10"/>
      <c r="AJ114" s="15"/>
      <c r="AK114" s="38"/>
      <c r="AL114" s="38"/>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35"/>
      <c r="F115" s="140"/>
      <c r="G115" s="10"/>
      <c r="I115" s="10"/>
      <c r="J115" s="10"/>
      <c r="K115" s="130"/>
      <c r="L115" s="10"/>
      <c r="M115" s="10"/>
      <c r="N115" s="10"/>
      <c r="O115" s="10"/>
      <c r="P115" s="10"/>
      <c r="Q115" s="10"/>
      <c r="S115" s="10"/>
      <c r="T115" s="10"/>
      <c r="U115" s="10"/>
      <c r="W115" s="10"/>
      <c r="X115" s="10"/>
      <c r="Y115" s="10"/>
      <c r="Z115" s="10"/>
      <c r="AB115" s="112"/>
      <c r="AC115" s="112"/>
      <c r="AE115" s="10"/>
      <c r="AG115" s="38"/>
      <c r="AH115" s="38"/>
      <c r="AI115" s="10"/>
      <c r="AJ115" s="15"/>
      <c r="AK115" s="38"/>
      <c r="AL115" s="38"/>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35"/>
      <c r="F116" s="140"/>
      <c r="G116" s="10"/>
      <c r="I116" s="10"/>
      <c r="J116" s="10"/>
      <c r="K116" s="130"/>
      <c r="L116" s="10"/>
      <c r="M116" s="10"/>
      <c r="N116" s="10"/>
      <c r="O116" s="10"/>
      <c r="P116" s="10"/>
      <c r="Q116" s="10"/>
      <c r="S116" s="10"/>
      <c r="T116" s="10"/>
      <c r="U116" s="10"/>
      <c r="W116" s="10"/>
      <c r="X116" s="10"/>
      <c r="Y116" s="10"/>
      <c r="Z116" s="10"/>
      <c r="AB116" s="112"/>
      <c r="AC116" s="112"/>
      <c r="AE116" s="10"/>
      <c r="AG116" s="38"/>
      <c r="AH116" s="38"/>
      <c r="AI116" s="10"/>
      <c r="AJ116" s="15"/>
      <c r="AK116" s="38"/>
      <c r="AL116" s="38"/>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35"/>
      <c r="F117" s="140"/>
      <c r="G117" s="10"/>
      <c r="I117" s="10"/>
      <c r="J117" s="10"/>
      <c r="K117" s="130"/>
      <c r="L117" s="10"/>
      <c r="M117" s="10"/>
      <c r="N117" s="10"/>
      <c r="O117" s="10"/>
      <c r="P117" s="10"/>
      <c r="Q117" s="10"/>
      <c r="S117" s="10"/>
      <c r="T117" s="10"/>
      <c r="U117" s="10"/>
      <c r="W117" s="10"/>
      <c r="X117" s="10"/>
      <c r="Y117" s="10"/>
      <c r="Z117" s="10"/>
      <c r="AB117" s="112"/>
      <c r="AC117" s="112"/>
      <c r="AE117" s="10"/>
      <c r="AG117" s="38"/>
      <c r="AH117" s="38"/>
      <c r="AI117" s="10"/>
      <c r="AJ117" s="15"/>
      <c r="AK117" s="38"/>
      <c r="AL117" s="38"/>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35"/>
      <c r="F118" s="140"/>
      <c r="G118" s="10"/>
      <c r="I118" s="10"/>
      <c r="J118" s="10"/>
      <c r="K118" s="130"/>
      <c r="L118" s="10"/>
      <c r="M118" s="10"/>
      <c r="N118" s="10"/>
      <c r="O118" s="10"/>
      <c r="P118" s="10"/>
      <c r="Q118" s="10"/>
      <c r="S118" s="10"/>
      <c r="T118" s="10"/>
      <c r="U118" s="10"/>
      <c r="W118" s="10"/>
      <c r="X118" s="10"/>
      <c r="Y118" s="10"/>
      <c r="Z118" s="10"/>
      <c r="AB118" s="112"/>
      <c r="AC118" s="112"/>
      <c r="AE118" s="10"/>
      <c r="AG118" s="38"/>
      <c r="AH118" s="38"/>
      <c r="AI118" s="10"/>
      <c r="AJ118" s="15"/>
      <c r="AK118" s="38"/>
      <c r="AL118" s="38"/>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35"/>
      <c r="F119" s="140"/>
      <c r="G119" s="10"/>
      <c r="I119" s="10"/>
      <c r="J119" s="10"/>
      <c r="K119" s="130"/>
      <c r="L119" s="10"/>
      <c r="M119" s="10"/>
      <c r="N119" s="10"/>
      <c r="O119" s="10"/>
      <c r="P119" s="10"/>
      <c r="Q119" s="10"/>
      <c r="S119" s="10"/>
      <c r="T119" s="10"/>
      <c r="U119" s="10"/>
      <c r="W119" s="10"/>
      <c r="X119" s="10"/>
      <c r="Y119" s="10"/>
      <c r="Z119" s="10"/>
      <c r="AB119" s="112"/>
      <c r="AC119" s="112"/>
      <c r="AE119" s="10"/>
      <c r="AG119" s="38"/>
      <c r="AH119" s="38"/>
      <c r="AI119" s="10"/>
      <c r="AJ119" s="15"/>
      <c r="AK119" s="38"/>
      <c r="AL119" s="38"/>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35"/>
      <c r="F120" s="140"/>
      <c r="G120" s="10"/>
      <c r="I120" s="10"/>
      <c r="J120" s="10"/>
      <c r="K120" s="130"/>
      <c r="L120" s="10"/>
      <c r="M120" s="10"/>
      <c r="N120" s="10"/>
      <c r="O120" s="10"/>
      <c r="P120" s="10"/>
      <c r="Q120" s="10"/>
      <c r="S120" s="10"/>
      <c r="T120" s="10"/>
      <c r="U120" s="10"/>
      <c r="W120" s="10"/>
      <c r="X120" s="10"/>
      <c r="Y120" s="10"/>
      <c r="Z120" s="10"/>
      <c r="AB120" s="112"/>
      <c r="AC120" s="112"/>
      <c r="AE120" s="10"/>
      <c r="AG120" s="38"/>
      <c r="AH120" s="38"/>
      <c r="AI120" s="10"/>
      <c r="AJ120" s="15"/>
      <c r="AK120" s="38"/>
      <c r="AL120" s="38"/>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35"/>
      <c r="F121" s="140"/>
      <c r="G121" s="10"/>
      <c r="I121" s="10"/>
      <c r="J121" s="10"/>
      <c r="K121" s="130"/>
      <c r="L121" s="10"/>
      <c r="M121" s="10"/>
      <c r="N121" s="10"/>
      <c r="O121" s="10"/>
      <c r="P121" s="10"/>
      <c r="Q121" s="10"/>
      <c r="S121" s="10"/>
      <c r="T121" s="10"/>
      <c r="U121" s="10"/>
      <c r="W121" s="10"/>
      <c r="X121" s="10"/>
      <c r="Y121" s="10"/>
      <c r="Z121" s="10"/>
      <c r="AB121" s="112"/>
      <c r="AC121" s="112"/>
      <c r="AE121" s="10"/>
      <c r="AG121" s="38"/>
      <c r="AH121" s="38"/>
      <c r="AI121" s="10"/>
      <c r="AJ121" s="15"/>
      <c r="AK121" s="38"/>
      <c r="AL121" s="38"/>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35"/>
      <c r="F122" s="140"/>
      <c r="G122" s="10"/>
      <c r="I122" s="10"/>
      <c r="J122" s="10"/>
      <c r="K122" s="130"/>
      <c r="L122" s="10"/>
      <c r="M122" s="10"/>
      <c r="N122" s="10"/>
      <c r="O122" s="10"/>
      <c r="P122" s="10"/>
      <c r="Q122" s="10"/>
      <c r="S122" s="10"/>
      <c r="T122" s="10"/>
      <c r="U122" s="10"/>
      <c r="W122" s="10"/>
      <c r="X122" s="10"/>
      <c r="Y122" s="10"/>
      <c r="Z122" s="10"/>
      <c r="AB122" s="112"/>
      <c r="AC122" s="112"/>
      <c r="AE122" s="10"/>
      <c r="AG122" s="38"/>
      <c r="AH122" s="38"/>
      <c r="AI122" s="10"/>
      <c r="AJ122" s="15"/>
      <c r="AK122" s="38"/>
      <c r="AL122" s="38"/>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35"/>
      <c r="F123" s="140"/>
      <c r="G123" s="10"/>
      <c r="I123" s="10"/>
      <c r="J123" s="10"/>
      <c r="K123" s="130"/>
      <c r="L123" s="10"/>
      <c r="M123" s="10"/>
      <c r="N123" s="10"/>
      <c r="O123" s="10"/>
      <c r="P123" s="10"/>
      <c r="Q123" s="10"/>
      <c r="S123" s="10"/>
      <c r="T123" s="10"/>
      <c r="U123" s="10"/>
      <c r="W123" s="10"/>
      <c r="X123" s="10"/>
      <c r="Y123" s="10"/>
      <c r="Z123" s="10"/>
      <c r="AB123" s="112"/>
      <c r="AC123" s="112"/>
      <c r="AE123" s="10"/>
      <c r="AG123" s="38"/>
      <c r="AH123" s="38"/>
      <c r="AI123" s="10"/>
      <c r="AJ123" s="15"/>
      <c r="AK123" s="38"/>
      <c r="AL123" s="38"/>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35"/>
      <c r="F124" s="140"/>
      <c r="G124" s="10"/>
      <c r="I124" s="10"/>
      <c r="J124" s="10"/>
      <c r="K124" s="130"/>
      <c r="L124" s="10"/>
      <c r="M124" s="10"/>
      <c r="N124" s="10"/>
      <c r="O124" s="10"/>
      <c r="P124" s="10"/>
      <c r="Q124" s="10"/>
      <c r="S124" s="10"/>
      <c r="T124" s="10"/>
      <c r="U124" s="10"/>
      <c r="W124" s="10"/>
      <c r="X124" s="10"/>
      <c r="Y124" s="10"/>
      <c r="Z124" s="10"/>
      <c r="AB124" s="112"/>
      <c r="AC124" s="112"/>
      <c r="AE124" s="10"/>
      <c r="AG124" s="38"/>
      <c r="AH124" s="38"/>
      <c r="AI124" s="10"/>
      <c r="AJ124" s="15"/>
      <c r="AK124" s="38"/>
      <c r="AL124" s="38"/>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35"/>
      <c r="F125" s="140"/>
      <c r="G125" s="10"/>
      <c r="I125" s="10"/>
      <c r="J125" s="10"/>
      <c r="K125" s="130"/>
      <c r="L125" s="10"/>
      <c r="M125" s="10"/>
      <c r="N125" s="10"/>
      <c r="O125" s="10"/>
      <c r="P125" s="10"/>
      <c r="Q125" s="10"/>
      <c r="S125" s="10"/>
      <c r="T125" s="10"/>
      <c r="U125" s="10"/>
      <c r="W125" s="10"/>
      <c r="X125" s="10"/>
      <c r="Y125" s="10"/>
      <c r="Z125" s="10"/>
      <c r="AB125" s="112"/>
      <c r="AC125" s="112"/>
      <c r="AE125" s="10"/>
      <c r="AG125" s="38"/>
      <c r="AH125" s="38"/>
      <c r="AI125" s="10"/>
      <c r="AJ125" s="15"/>
      <c r="AK125" s="38"/>
      <c r="AL125" s="38"/>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O40:CO397 B40:B396 C126:AO397 K46:K125 AO40:AO125 AE40:AF125 AD40:AD49 AD53 AD62 AD68:AD125 AP40:BA43 CC40:CN125 C43:J125 DW12:EF125 AO12:BA39 CC12:CY39 B29:H39 L40:AC125 C40:H42 B12:AF12 BC12:BN125 DA12:DJ125 AP48:BA125 I29:J42 B13:J28 K13:K44 L13:AF39 DL12:DU125 CP40:CY125 BP12:CA125" name="Range2"/>
    <protectedRange sqref="AG12:AN125" name="Range1_1"/>
  </protectedRanges>
  <autoFilter ref="AG12:AJ42" xr:uid="{00000000-0001-0000-0300-000000000000}"/>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43:AC125" xr:uid="{00000000-0002-0000-0300-000000000000}">
      <formula1>0</formula1>
      <formula2>1000000</formula2>
    </dataValidation>
  </dataValidations>
  <pageMargins left="0.70866141732283472" right="0.70866141732283472" top="0.74803149606299213" bottom="0.74803149606299213" header="0.31496062992125984" footer="0.31496062992125984"/>
  <pageSetup paperSize="8" scale="78" fitToWidth="6"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W12:Y125 O12:O125 M12:M125 T12:U125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J12:J125 L12:L125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P105"/>
  <sheetViews>
    <sheetView showGridLines="0" zoomScale="80" zoomScaleNormal="80" workbookViewId="0">
      <selection activeCell="G12" sqref="G12"/>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941</v>
      </c>
      <c r="C1" s="8"/>
      <c r="D1" s="8"/>
      <c r="E1" s="8"/>
      <c r="F1" s="8"/>
      <c r="G1" s="8" t="s">
        <v>942</v>
      </c>
      <c r="H1" s="8"/>
      <c r="I1" s="8"/>
      <c r="J1" s="8" t="str">
        <f>'Contact information'!C6</f>
        <v xml:space="preserve">Southern Water  </v>
      </c>
      <c r="K1" s="8"/>
      <c r="L1" s="8"/>
      <c r="M1" s="8"/>
    </row>
    <row r="2" spans="2:16" ht="107.25" customHeight="1" thickBot="1" x14ac:dyDescent="0.25">
      <c r="B2" s="166" t="s">
        <v>943</v>
      </c>
      <c r="C2" s="166"/>
      <c r="D2" s="166"/>
      <c r="E2" s="166"/>
      <c r="F2" s="166"/>
      <c r="G2" s="166"/>
      <c r="H2" s="166"/>
      <c r="I2" s="166"/>
      <c r="J2" s="166"/>
      <c r="K2" s="166"/>
      <c r="L2" s="8"/>
      <c r="M2" s="8"/>
    </row>
    <row r="3" spans="2:16" ht="85.15" customHeight="1" x14ac:dyDescent="0.2">
      <c r="B3" s="11" t="s">
        <v>21</v>
      </c>
      <c r="D3" s="175"/>
      <c r="E3" s="176"/>
      <c r="F3" s="176"/>
      <c r="G3" s="176"/>
      <c r="H3" s="176"/>
      <c r="I3" s="176"/>
      <c r="J3" s="176"/>
      <c r="K3" s="176"/>
      <c r="L3" s="176"/>
      <c r="M3" s="177"/>
    </row>
    <row r="4" spans="2:16" ht="15" customHeight="1" thickBot="1" x14ac:dyDescent="0.25">
      <c r="E4"/>
    </row>
    <row r="5" spans="2:16" ht="22.9" customHeight="1" thickBot="1" x14ac:dyDescent="0.25">
      <c r="D5" s="164" t="s">
        <v>22</v>
      </c>
      <c r="E5" s="167"/>
      <c r="G5" s="164" t="s">
        <v>944</v>
      </c>
      <c r="H5" s="167"/>
      <c r="J5" s="164" t="s">
        <v>945</v>
      </c>
      <c r="K5" s="165"/>
      <c r="L5" s="165"/>
      <c r="M5" s="167"/>
    </row>
    <row r="6" spans="2:16" ht="22.15" customHeight="1" thickBot="1" x14ac:dyDescent="0.25">
      <c r="B6" s="11" t="s">
        <v>27</v>
      </c>
      <c r="D6" s="11">
        <v>1</v>
      </c>
      <c r="E6" s="11">
        <v>2</v>
      </c>
      <c r="G6" s="11">
        <v>1</v>
      </c>
      <c r="H6" s="11">
        <v>2</v>
      </c>
      <c r="J6" s="11">
        <v>1</v>
      </c>
      <c r="K6" s="11">
        <v>2</v>
      </c>
      <c r="L6" s="11">
        <v>3</v>
      </c>
      <c r="M6" s="11">
        <v>4</v>
      </c>
    </row>
    <row r="7" spans="2:16" s="44" customFormat="1" x14ac:dyDescent="0.2">
      <c r="B7" s="11" t="s">
        <v>28</v>
      </c>
      <c r="D7" s="48" t="s">
        <v>946</v>
      </c>
      <c r="E7" s="48" t="s">
        <v>947</v>
      </c>
      <c r="G7" s="48" t="s">
        <v>948</v>
      </c>
      <c r="H7" s="48" t="s">
        <v>949</v>
      </c>
      <c r="J7" s="48" t="s">
        <v>950</v>
      </c>
      <c r="K7" s="48" t="s">
        <v>951</v>
      </c>
      <c r="L7" s="48" t="s">
        <v>952</v>
      </c>
      <c r="M7" s="48" t="s">
        <v>48</v>
      </c>
    </row>
    <row r="8" spans="2:16" s="52" customFormat="1" ht="71.25" x14ac:dyDescent="0.2">
      <c r="B8" s="12" t="s">
        <v>55</v>
      </c>
      <c r="D8" s="48" t="s">
        <v>953</v>
      </c>
      <c r="E8" s="48"/>
      <c r="G8" s="48" t="s">
        <v>954</v>
      </c>
      <c r="H8" s="48" t="s">
        <v>955</v>
      </c>
      <c r="J8" s="48" t="s">
        <v>956</v>
      </c>
      <c r="K8" s="48" t="s">
        <v>956</v>
      </c>
      <c r="L8" s="48"/>
      <c r="M8" s="48" t="s">
        <v>957</v>
      </c>
    </row>
    <row r="9" spans="2:16" s="44" customFormat="1" ht="22.9" customHeight="1" thickBot="1" x14ac:dyDescent="0.25">
      <c r="B9" s="13" t="s">
        <v>70</v>
      </c>
      <c r="D9" s="45" t="s">
        <v>71</v>
      </c>
      <c r="E9" s="45" t="s">
        <v>71</v>
      </c>
      <c r="G9" s="48" t="s">
        <v>71</v>
      </c>
      <c r="H9" s="48" t="s">
        <v>71</v>
      </c>
      <c r="J9" s="48" t="s">
        <v>71</v>
      </c>
      <c r="K9" s="48" t="s">
        <v>71</v>
      </c>
      <c r="L9" s="48" t="s">
        <v>71</v>
      </c>
      <c r="M9" s="48" t="s">
        <v>71</v>
      </c>
    </row>
    <row r="10" spans="2:16" ht="24" customHeight="1" x14ac:dyDescent="0.2">
      <c r="E10"/>
      <c r="N10" s="1"/>
      <c r="O10" s="1"/>
      <c r="P10" s="1"/>
    </row>
    <row r="11" spans="2:16" ht="142.5" customHeight="1" x14ac:dyDescent="0.2">
      <c r="D11" s="10" t="s">
        <v>958</v>
      </c>
      <c r="E11" s="10" t="s">
        <v>959</v>
      </c>
      <c r="G11" s="85" t="s">
        <v>960</v>
      </c>
      <c r="H11" s="85" t="s">
        <v>961</v>
      </c>
      <c r="J11" s="86">
        <v>40848</v>
      </c>
      <c r="K11" s="86">
        <v>45960</v>
      </c>
      <c r="L11" s="10" t="s">
        <v>1107</v>
      </c>
      <c r="M11" s="85" t="s">
        <v>962</v>
      </c>
    </row>
    <row r="12" spans="2:16" x14ac:dyDescent="0.2">
      <c r="D12" s="10"/>
      <c r="E12" s="10" t="s">
        <v>963</v>
      </c>
      <c r="G12" s="10" t="s">
        <v>964</v>
      </c>
      <c r="H12" s="10" t="s">
        <v>965</v>
      </c>
      <c r="J12" s="86">
        <v>44713</v>
      </c>
      <c r="K12" s="86">
        <v>45931</v>
      </c>
      <c r="L12" s="10" t="s">
        <v>1108</v>
      </c>
      <c r="M12" s="10" t="s">
        <v>966</v>
      </c>
    </row>
    <row r="13" spans="2:16" x14ac:dyDescent="0.2">
      <c r="D13" s="10"/>
      <c r="E13" s="10"/>
      <c r="G13" s="10"/>
      <c r="H13" s="10"/>
      <c r="J13" s="10"/>
      <c r="K13" s="10"/>
      <c r="L13" s="10"/>
      <c r="M13" s="10"/>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7" zoomScale="85" zoomScaleNormal="85" workbookViewId="0">
      <selection activeCell="D80" sqref="D80"/>
    </sheetView>
  </sheetViews>
  <sheetFormatPr defaultColWidth="8.75" defaultRowHeight="15" x14ac:dyDescent="0.2"/>
  <cols>
    <col min="1" max="3" width="8.75" style="27"/>
    <col min="4" max="4" width="41.25" style="27" customWidth="1"/>
    <col min="5" max="5" width="93.5" style="29" customWidth="1"/>
    <col min="6" max="6" width="64.375" style="27" customWidth="1"/>
    <col min="7" max="16384" width="8.75" style="27"/>
  </cols>
  <sheetData>
    <row r="1" spans="2:5" ht="25.15" customHeight="1" x14ac:dyDescent="0.2">
      <c r="C1" s="18" t="s">
        <v>967</v>
      </c>
      <c r="D1" s="18"/>
      <c r="E1" s="26"/>
    </row>
    <row r="2" spans="2:5" ht="17.25" thickBot="1" x14ac:dyDescent="0.35">
      <c r="D2" s="28"/>
    </row>
    <row r="3" spans="2:5" ht="32.450000000000003" customHeight="1" thickBot="1" x14ac:dyDescent="0.25">
      <c r="B3" s="39" t="s">
        <v>968</v>
      </c>
      <c r="C3" s="39" t="s">
        <v>969</v>
      </c>
      <c r="D3" s="178" t="s">
        <v>970</v>
      </c>
      <c r="E3" s="179"/>
    </row>
    <row r="4" spans="2:5" ht="17.25" thickBot="1" x14ac:dyDescent="0.25">
      <c r="B4" s="182" t="s">
        <v>971</v>
      </c>
      <c r="C4" s="40">
        <v>1</v>
      </c>
      <c r="D4" s="30" t="s">
        <v>29</v>
      </c>
      <c r="E4" s="31" t="s">
        <v>972</v>
      </c>
    </row>
    <row r="5" spans="2:5" ht="17.25" thickBot="1" x14ac:dyDescent="0.25">
      <c r="B5" s="183"/>
      <c r="C5" s="40">
        <f>1+C4</f>
        <v>2</v>
      </c>
      <c r="D5" s="30" t="s">
        <v>30</v>
      </c>
      <c r="E5" s="31" t="s">
        <v>973</v>
      </c>
    </row>
    <row r="6" spans="2:5" ht="17.25" thickBot="1" x14ac:dyDescent="0.25">
      <c r="B6" s="183"/>
      <c r="C6" s="40">
        <f>1+C5</f>
        <v>3</v>
      </c>
      <c r="D6" s="30" t="s">
        <v>31</v>
      </c>
      <c r="E6" s="31" t="s">
        <v>973</v>
      </c>
    </row>
    <row r="7" spans="2:5" ht="75.75" thickBot="1" x14ac:dyDescent="0.25">
      <c r="B7" s="183"/>
      <c r="C7" s="40">
        <v>4</v>
      </c>
      <c r="D7" s="30" t="s">
        <v>32</v>
      </c>
      <c r="E7" s="31" t="s">
        <v>974</v>
      </c>
    </row>
    <row r="8" spans="2:5" ht="135.75" thickBot="1" x14ac:dyDescent="0.25">
      <c r="B8" s="182" t="s">
        <v>975</v>
      </c>
      <c r="C8" s="40">
        <v>1</v>
      </c>
      <c r="D8" s="30" t="s">
        <v>976</v>
      </c>
      <c r="E8" s="31" t="s">
        <v>977</v>
      </c>
    </row>
    <row r="9" spans="2:5" ht="45.75" thickBot="1" x14ac:dyDescent="0.25">
      <c r="B9" s="183"/>
      <c r="C9" s="40">
        <v>2</v>
      </c>
      <c r="D9" s="30" t="s">
        <v>34</v>
      </c>
      <c r="E9" s="31" t="s">
        <v>978</v>
      </c>
    </row>
    <row r="10" spans="2:5" ht="60.75" thickBot="1" x14ac:dyDescent="0.25">
      <c r="B10" s="183"/>
      <c r="C10" s="40">
        <v>3</v>
      </c>
      <c r="D10" s="30" t="s">
        <v>35</v>
      </c>
      <c r="E10" s="31" t="s">
        <v>979</v>
      </c>
    </row>
    <row r="11" spans="2:5" ht="45.75" thickBot="1" x14ac:dyDescent="0.25">
      <c r="B11" s="183"/>
      <c r="C11" s="40">
        <v>4</v>
      </c>
      <c r="D11" s="30" t="s">
        <v>36</v>
      </c>
      <c r="E11" s="31" t="s">
        <v>980</v>
      </c>
    </row>
    <row r="12" spans="2:5" ht="60.75" thickBot="1" x14ac:dyDescent="0.25">
      <c r="B12" s="183"/>
      <c r="C12" s="40">
        <v>5</v>
      </c>
      <c r="D12" s="30" t="s">
        <v>37</v>
      </c>
      <c r="E12" s="31" t="s">
        <v>981</v>
      </c>
    </row>
    <row r="13" spans="2:5" ht="30.75" thickBot="1" x14ac:dyDescent="0.25">
      <c r="B13" s="184"/>
      <c r="C13" s="40">
        <v>6</v>
      </c>
      <c r="D13" s="30" t="s">
        <v>38</v>
      </c>
      <c r="E13" s="31" t="s">
        <v>982</v>
      </c>
    </row>
    <row r="14" spans="2:5" ht="30.75" thickBot="1" x14ac:dyDescent="0.25">
      <c r="B14" s="182" t="s">
        <v>983</v>
      </c>
      <c r="C14" s="40">
        <v>1</v>
      </c>
      <c r="D14" s="30" t="s">
        <v>39</v>
      </c>
      <c r="E14" s="31" t="s">
        <v>984</v>
      </c>
    </row>
    <row r="15" spans="2:5" ht="30.75" thickBot="1" x14ac:dyDescent="0.25">
      <c r="B15" s="183"/>
      <c r="C15" s="40">
        <v>2</v>
      </c>
      <c r="D15" s="30" t="s">
        <v>40</v>
      </c>
      <c r="E15" s="31" t="s">
        <v>985</v>
      </c>
    </row>
    <row r="16" spans="2:5" ht="46.15" customHeight="1" thickBot="1" x14ac:dyDescent="0.25">
      <c r="B16" s="183"/>
      <c r="C16" s="40">
        <v>3</v>
      </c>
      <c r="D16" s="30" t="s">
        <v>41</v>
      </c>
      <c r="E16" s="31" t="s">
        <v>986</v>
      </c>
    </row>
    <row r="17" spans="2:5" ht="45.75" thickBot="1" x14ac:dyDescent="0.25">
      <c r="B17" s="183"/>
      <c r="C17" s="40">
        <v>4</v>
      </c>
      <c r="D17" s="30" t="s">
        <v>987</v>
      </c>
      <c r="E17" s="31"/>
    </row>
    <row r="18" spans="2:5" ht="45.75" thickBot="1" x14ac:dyDescent="0.25">
      <c r="B18" s="182" t="s">
        <v>988</v>
      </c>
      <c r="C18" s="40">
        <v>1</v>
      </c>
      <c r="D18" s="30" t="s">
        <v>43</v>
      </c>
      <c r="E18" s="31" t="s">
        <v>989</v>
      </c>
    </row>
    <row r="19" spans="2:5" ht="36.75" customHeight="1" thickBot="1" x14ac:dyDescent="0.25">
      <c r="B19" s="183"/>
      <c r="C19" s="40">
        <v>2</v>
      </c>
      <c r="D19" s="30" t="s">
        <v>44</v>
      </c>
      <c r="E19" s="31" t="s">
        <v>990</v>
      </c>
    </row>
    <row r="20" spans="2:5" ht="17.25" thickBot="1" x14ac:dyDescent="0.25">
      <c r="B20" s="183"/>
      <c r="C20" s="40">
        <v>3</v>
      </c>
      <c r="D20" s="30" t="s">
        <v>45</v>
      </c>
      <c r="E20" s="31" t="s">
        <v>991</v>
      </c>
    </row>
    <row r="21" spans="2:5" ht="30.75" thickBot="1" x14ac:dyDescent="0.25">
      <c r="B21" s="183"/>
      <c r="C21" s="40">
        <v>4</v>
      </c>
      <c r="D21" s="30" t="s">
        <v>992</v>
      </c>
      <c r="E21" s="31" t="s">
        <v>993</v>
      </c>
    </row>
    <row r="22" spans="2:5" ht="30.75" thickBot="1" x14ac:dyDescent="0.25">
      <c r="B22" s="183"/>
      <c r="C22" s="40">
        <v>5</v>
      </c>
      <c r="D22" s="30" t="s">
        <v>47</v>
      </c>
      <c r="E22" s="31" t="s">
        <v>993</v>
      </c>
    </row>
    <row r="23" spans="2:5" ht="30" x14ac:dyDescent="0.2">
      <c r="B23" s="183"/>
      <c r="C23" s="62">
        <v>6</v>
      </c>
      <c r="D23" s="30" t="s">
        <v>48</v>
      </c>
      <c r="E23" s="31" t="s">
        <v>994</v>
      </c>
    </row>
    <row r="24" spans="2:5" ht="60" x14ac:dyDescent="0.2">
      <c r="B24" s="185" t="s">
        <v>995</v>
      </c>
      <c r="C24" s="75" t="s">
        <v>996</v>
      </c>
      <c r="D24" s="30" t="s">
        <v>997</v>
      </c>
      <c r="E24" s="31" t="s">
        <v>998</v>
      </c>
    </row>
    <row r="25" spans="2:5" ht="30" x14ac:dyDescent="0.2">
      <c r="B25" s="185"/>
      <c r="C25" s="75" t="s">
        <v>999</v>
      </c>
      <c r="D25" s="30" t="s">
        <v>1000</v>
      </c>
      <c r="E25" s="30" t="s">
        <v>1001</v>
      </c>
    </row>
    <row r="26" spans="2:5" ht="30" x14ac:dyDescent="0.2">
      <c r="B26" s="185"/>
      <c r="C26" s="75" t="s">
        <v>1002</v>
      </c>
      <c r="D26" s="30" t="s">
        <v>1003</v>
      </c>
      <c r="E26" s="30" t="s">
        <v>1004</v>
      </c>
    </row>
    <row r="27" spans="2:5" ht="15" customHeight="1" x14ac:dyDescent="0.2"/>
    <row r="28" spans="2:5" ht="15.6" customHeight="1" thickBot="1" x14ac:dyDescent="0.25"/>
    <row r="29" spans="2:5" ht="33" customHeight="1" thickBot="1" x14ac:dyDescent="0.25">
      <c r="B29" s="76" t="s">
        <v>968</v>
      </c>
      <c r="C29" s="39" t="s">
        <v>969</v>
      </c>
      <c r="D29" s="178" t="s">
        <v>1005</v>
      </c>
      <c r="E29" s="179"/>
    </row>
    <row r="30" spans="2:5" ht="75.75" thickBot="1" x14ac:dyDescent="0.25">
      <c r="B30" s="182" t="s">
        <v>971</v>
      </c>
      <c r="C30" s="40">
        <v>1</v>
      </c>
      <c r="D30" s="34" t="s">
        <v>855</v>
      </c>
      <c r="E30" s="35" t="s">
        <v>1006</v>
      </c>
    </row>
    <row r="31" spans="2:5" ht="17.25" thickBot="1" x14ac:dyDescent="0.25">
      <c r="B31" s="183"/>
      <c r="C31" s="40">
        <f>1+C30</f>
        <v>2</v>
      </c>
      <c r="D31" s="30" t="s">
        <v>856</v>
      </c>
      <c r="E31" s="31" t="s">
        <v>973</v>
      </c>
    </row>
    <row r="32" spans="2:5" ht="17.25" thickBot="1" x14ac:dyDescent="0.25">
      <c r="B32" s="183"/>
      <c r="C32" s="40">
        <f>1+C31</f>
        <v>3</v>
      </c>
      <c r="D32" s="30" t="s">
        <v>857</v>
      </c>
      <c r="E32" s="31" t="s">
        <v>973</v>
      </c>
    </row>
    <row r="33" spans="2:5" ht="66.75" customHeight="1" thickBot="1" x14ac:dyDescent="0.25">
      <c r="B33" s="184"/>
      <c r="C33" s="40">
        <v>4</v>
      </c>
      <c r="D33" s="30" t="s">
        <v>32</v>
      </c>
      <c r="E33" s="31" t="s">
        <v>1007</v>
      </c>
    </row>
    <row r="34" spans="2:5" ht="94.5" customHeight="1" thickBot="1" x14ac:dyDescent="0.25">
      <c r="B34" s="182" t="s">
        <v>975</v>
      </c>
      <c r="C34" s="40">
        <v>1</v>
      </c>
      <c r="D34" s="30" t="s">
        <v>858</v>
      </c>
      <c r="E34" s="31" t="s">
        <v>1008</v>
      </c>
    </row>
    <row r="35" spans="2:5" ht="30.75" thickBot="1" x14ac:dyDescent="0.25">
      <c r="B35" s="183"/>
      <c r="C35" s="40">
        <v>2</v>
      </c>
      <c r="D35" s="30" t="s">
        <v>859</v>
      </c>
      <c r="E35" s="31" t="s">
        <v>1009</v>
      </c>
    </row>
    <row r="36" spans="2:5" ht="30.75" thickBot="1" x14ac:dyDescent="0.25">
      <c r="B36" s="183"/>
      <c r="C36" s="40">
        <v>3</v>
      </c>
      <c r="D36" s="30" t="s">
        <v>860</v>
      </c>
      <c r="E36" s="31" t="s">
        <v>1010</v>
      </c>
    </row>
    <row r="37" spans="2:5" ht="30.75" thickBot="1" x14ac:dyDescent="0.25">
      <c r="B37" s="183"/>
      <c r="C37" s="40">
        <v>4</v>
      </c>
      <c r="D37" s="30" t="s">
        <v>861</v>
      </c>
      <c r="E37" s="31" t="s">
        <v>1011</v>
      </c>
    </row>
    <row r="38" spans="2:5" ht="30.75" thickBot="1" x14ac:dyDescent="0.25">
      <c r="B38" s="183"/>
      <c r="C38" s="40">
        <v>5</v>
      </c>
      <c r="D38" s="30" t="s">
        <v>862</v>
      </c>
      <c r="E38" s="31" t="s">
        <v>1012</v>
      </c>
    </row>
    <row r="39" spans="2:5" ht="17.25" thickBot="1" x14ac:dyDescent="0.25">
      <c r="B39" s="183"/>
      <c r="C39" s="40">
        <v>6</v>
      </c>
      <c r="D39" s="30" t="s">
        <v>863</v>
      </c>
      <c r="E39" s="31" t="s">
        <v>1013</v>
      </c>
    </row>
    <row r="40" spans="2:5" ht="45.75" thickBot="1" x14ac:dyDescent="0.25">
      <c r="B40" s="183"/>
      <c r="C40" s="40">
        <v>7</v>
      </c>
      <c r="D40" s="30" t="s">
        <v>864</v>
      </c>
      <c r="E40" s="31" t="s">
        <v>1014</v>
      </c>
    </row>
    <row r="41" spans="2:5" ht="204.75" customHeight="1" thickBot="1" x14ac:dyDescent="0.25">
      <c r="B41" s="183"/>
      <c r="C41" s="40">
        <v>8</v>
      </c>
      <c r="D41" s="30" t="s">
        <v>865</v>
      </c>
      <c r="E41" s="31" t="s">
        <v>1015</v>
      </c>
    </row>
    <row r="42" spans="2:5" ht="91.5" customHeight="1" thickBot="1" x14ac:dyDescent="0.25">
      <c r="B42" s="184"/>
      <c r="C42" s="40">
        <v>9</v>
      </c>
      <c r="D42" s="77" t="s">
        <v>866</v>
      </c>
      <c r="E42" s="77" t="s">
        <v>1016</v>
      </c>
    </row>
    <row r="43" spans="2:5" ht="37.5" customHeight="1" thickBot="1" x14ac:dyDescent="0.25">
      <c r="B43" s="182" t="s">
        <v>983</v>
      </c>
      <c r="C43" s="40">
        <v>1</v>
      </c>
      <c r="D43" s="30" t="s">
        <v>867</v>
      </c>
      <c r="E43" s="31" t="s">
        <v>1017</v>
      </c>
    </row>
    <row r="44" spans="2:5" ht="30.75" thickBot="1" x14ac:dyDescent="0.25">
      <c r="B44" s="183"/>
      <c r="C44" s="40">
        <v>2</v>
      </c>
      <c r="D44" s="30" t="s">
        <v>868</v>
      </c>
      <c r="E44" s="31" t="s">
        <v>1018</v>
      </c>
    </row>
    <row r="45" spans="2:5" ht="30.75" thickBot="1" x14ac:dyDescent="0.25">
      <c r="B45" s="184"/>
      <c r="C45" s="40">
        <v>3</v>
      </c>
      <c r="D45" s="30" t="s">
        <v>869</v>
      </c>
      <c r="E45" s="31" t="s">
        <v>1018</v>
      </c>
    </row>
    <row r="46" spans="2:5" ht="30.75" thickBot="1" x14ac:dyDescent="0.25">
      <c r="B46" s="182" t="s">
        <v>988</v>
      </c>
      <c r="C46" s="40">
        <v>1</v>
      </c>
      <c r="D46" s="30" t="s">
        <v>1019</v>
      </c>
      <c r="E46" s="31" t="s">
        <v>1020</v>
      </c>
    </row>
    <row r="47" spans="2:5" ht="57" customHeight="1" thickBot="1" x14ac:dyDescent="0.25">
      <c r="B47" s="183"/>
      <c r="C47" s="40">
        <v>2</v>
      </c>
      <c r="D47" s="30" t="s">
        <v>1021</v>
      </c>
      <c r="E47" s="31" t="s">
        <v>1022</v>
      </c>
    </row>
    <row r="48" spans="2:5" ht="133.5" customHeight="1" thickBot="1" x14ac:dyDescent="0.25">
      <c r="B48" s="183"/>
      <c r="C48" s="40">
        <v>3</v>
      </c>
      <c r="D48" s="30" t="s">
        <v>1023</v>
      </c>
      <c r="E48" s="31" t="s">
        <v>1024</v>
      </c>
    </row>
    <row r="49" spans="2:5" ht="105.75" thickBot="1" x14ac:dyDescent="0.25">
      <c r="B49" s="184"/>
      <c r="C49" s="40">
        <v>4</v>
      </c>
      <c r="D49" s="30" t="s">
        <v>1025</v>
      </c>
      <c r="E49" s="31" t="s">
        <v>1026</v>
      </c>
    </row>
    <row r="50" spans="2:5" ht="45.75" thickBot="1" x14ac:dyDescent="0.25">
      <c r="B50" s="182" t="s">
        <v>1027</v>
      </c>
      <c r="C50" s="40">
        <v>1</v>
      </c>
      <c r="D50" s="78" t="s">
        <v>1028</v>
      </c>
      <c r="E50" s="77" t="s">
        <v>1029</v>
      </c>
    </row>
    <row r="51" spans="2:5" ht="60.75" thickBot="1" x14ac:dyDescent="0.25">
      <c r="B51" s="184"/>
      <c r="C51" s="40">
        <v>2</v>
      </c>
      <c r="D51" s="78" t="s">
        <v>875</v>
      </c>
      <c r="E51" s="77" t="s">
        <v>1030</v>
      </c>
    </row>
    <row r="52" spans="2:5" ht="51" customHeight="1" thickBot="1" x14ac:dyDescent="0.25">
      <c r="B52" s="41" t="s">
        <v>1031</v>
      </c>
      <c r="C52" s="40">
        <v>1</v>
      </c>
      <c r="D52" s="30" t="s">
        <v>1032</v>
      </c>
      <c r="E52" s="31" t="s">
        <v>876</v>
      </c>
    </row>
    <row r="53" spans="2:5" ht="75" x14ac:dyDescent="0.2">
      <c r="B53" s="185" t="s">
        <v>1033</v>
      </c>
      <c r="C53" s="75" t="s">
        <v>1034</v>
      </c>
      <c r="D53" s="30" t="s">
        <v>997</v>
      </c>
      <c r="E53" s="31" t="s">
        <v>1035</v>
      </c>
    </row>
    <row r="54" spans="2:5" ht="99.75" customHeight="1" x14ac:dyDescent="0.2">
      <c r="B54" s="185"/>
      <c r="C54" s="75" t="s">
        <v>1036</v>
      </c>
      <c r="D54" s="30" t="s">
        <v>1037</v>
      </c>
      <c r="E54" s="31" t="s">
        <v>1038</v>
      </c>
    </row>
    <row r="55" spans="2:5" ht="30" x14ac:dyDescent="0.2">
      <c r="B55" s="185"/>
      <c r="C55" s="75" t="s">
        <v>1039</v>
      </c>
      <c r="D55" s="30" t="s">
        <v>1000</v>
      </c>
      <c r="E55" s="30" t="s">
        <v>1001</v>
      </c>
    </row>
    <row r="56" spans="2:5" ht="30.75" thickBot="1" x14ac:dyDescent="0.25">
      <c r="B56" s="185"/>
      <c r="C56" s="75" t="s">
        <v>1040</v>
      </c>
      <c r="D56" s="30" t="s">
        <v>1041</v>
      </c>
      <c r="E56" s="30" t="s">
        <v>1042</v>
      </c>
    </row>
    <row r="57" spans="2:5" ht="180.75" thickBot="1" x14ac:dyDescent="0.25">
      <c r="B57" s="41" t="s">
        <v>1043</v>
      </c>
      <c r="C57" s="40" t="s">
        <v>1044</v>
      </c>
      <c r="D57" s="30" t="s">
        <v>1045</v>
      </c>
      <c r="E57" s="30" t="s">
        <v>1046</v>
      </c>
    </row>
    <row r="58" spans="2:5" ht="180.75" thickBot="1" x14ac:dyDescent="0.25">
      <c r="B58" s="41" t="s">
        <v>1047</v>
      </c>
      <c r="C58" s="40" t="s">
        <v>1044</v>
      </c>
      <c r="D58" s="30" t="s">
        <v>1048</v>
      </c>
      <c r="E58" s="30" t="s">
        <v>1049</v>
      </c>
    </row>
    <row r="59" spans="2:5" ht="180.75" thickBot="1" x14ac:dyDescent="0.25">
      <c r="B59" s="41" t="s">
        <v>1050</v>
      </c>
      <c r="C59" s="40" t="s">
        <v>1044</v>
      </c>
      <c r="D59" s="30" t="s">
        <v>1051</v>
      </c>
      <c r="E59" s="30" t="s">
        <v>1052</v>
      </c>
    </row>
    <row r="60" spans="2:5" ht="222" customHeight="1" thickBot="1" x14ac:dyDescent="0.25">
      <c r="B60" s="41" t="s">
        <v>1053</v>
      </c>
      <c r="C60" s="40" t="s">
        <v>1044</v>
      </c>
      <c r="D60" s="30" t="s">
        <v>1054</v>
      </c>
      <c r="E60" s="30" t="s">
        <v>1055</v>
      </c>
    </row>
    <row r="61" spans="2:5" ht="195.75" thickBot="1" x14ac:dyDescent="0.25">
      <c r="B61" s="41" t="s">
        <v>1056</v>
      </c>
      <c r="C61" s="40" t="s">
        <v>1057</v>
      </c>
      <c r="D61" s="30" t="s">
        <v>1058</v>
      </c>
      <c r="E61" s="30" t="s">
        <v>1046</v>
      </c>
    </row>
    <row r="62" spans="2:5" ht="195.75" thickBot="1" x14ac:dyDescent="0.25">
      <c r="B62" s="41" t="s">
        <v>1059</v>
      </c>
      <c r="C62" s="40" t="s">
        <v>1057</v>
      </c>
      <c r="D62" s="30" t="s">
        <v>1058</v>
      </c>
      <c r="E62" s="30" t="s">
        <v>1060</v>
      </c>
    </row>
    <row r="63" spans="2:5" ht="195.75" thickBot="1" x14ac:dyDescent="0.25">
      <c r="B63" s="41" t="s">
        <v>1061</v>
      </c>
      <c r="C63" s="40" t="s">
        <v>1057</v>
      </c>
      <c r="D63" s="30" t="s">
        <v>1058</v>
      </c>
      <c r="E63" s="30" t="s">
        <v>1062</v>
      </c>
    </row>
    <row r="64" spans="2:5" ht="240" customHeight="1" thickBot="1" x14ac:dyDescent="0.25">
      <c r="B64" s="41" t="s">
        <v>1063</v>
      </c>
      <c r="C64" s="40" t="s">
        <v>1057</v>
      </c>
      <c r="D64" s="30" t="s">
        <v>1058</v>
      </c>
      <c r="E64" s="30" t="s">
        <v>1055</v>
      </c>
    </row>
    <row r="66" spans="2:5" ht="15.75" thickBot="1" x14ac:dyDescent="0.25"/>
    <row r="67" spans="2:5" ht="31.15" customHeight="1" thickBot="1" x14ac:dyDescent="0.25">
      <c r="B67" s="76" t="s">
        <v>968</v>
      </c>
      <c r="C67" s="39" t="s">
        <v>969</v>
      </c>
      <c r="D67" s="178" t="s">
        <v>1064</v>
      </c>
      <c r="E67" s="179"/>
    </row>
    <row r="68" spans="2:5" ht="17.25" thickBot="1" x14ac:dyDescent="0.25">
      <c r="B68" s="182" t="s">
        <v>971</v>
      </c>
      <c r="C68" s="40">
        <v>1</v>
      </c>
      <c r="D68" s="30" t="s">
        <v>29</v>
      </c>
      <c r="E68" s="31" t="s">
        <v>1065</v>
      </c>
    </row>
    <row r="69" spans="2:5" ht="17.25" thickBot="1" x14ac:dyDescent="0.25">
      <c r="B69" s="183"/>
      <c r="C69" s="40">
        <f>1+C68</f>
        <v>2</v>
      </c>
      <c r="D69" s="30" t="s">
        <v>1066</v>
      </c>
      <c r="E69" s="31" t="s">
        <v>1067</v>
      </c>
    </row>
    <row r="70" spans="2:5" ht="17.25" thickBot="1" x14ac:dyDescent="0.25">
      <c r="B70" s="183"/>
      <c r="C70" s="40">
        <f>1+C69</f>
        <v>3</v>
      </c>
      <c r="D70" s="30" t="s">
        <v>1068</v>
      </c>
      <c r="E70" s="31" t="s">
        <v>1067</v>
      </c>
    </row>
    <row r="71" spans="2:5" ht="80.25" customHeight="1" thickBot="1" x14ac:dyDescent="0.25">
      <c r="B71" s="184"/>
      <c r="C71" s="40">
        <v>4</v>
      </c>
      <c r="D71" s="30" t="s">
        <v>32</v>
      </c>
      <c r="E71" s="31" t="s">
        <v>1007</v>
      </c>
    </row>
    <row r="72" spans="2:5" ht="249.75" customHeight="1" thickBot="1" x14ac:dyDescent="0.25">
      <c r="B72" s="182" t="s">
        <v>975</v>
      </c>
      <c r="C72" s="40">
        <v>1</v>
      </c>
      <c r="D72" s="30" t="s">
        <v>976</v>
      </c>
      <c r="E72" s="31" t="s">
        <v>1069</v>
      </c>
    </row>
    <row r="73" spans="2:5" ht="32.25" customHeight="1" thickBot="1" x14ac:dyDescent="0.25">
      <c r="B73" s="184"/>
      <c r="C73" s="40">
        <v>2</v>
      </c>
      <c r="D73" s="30" t="s">
        <v>38</v>
      </c>
      <c r="E73" s="31" t="s">
        <v>1070</v>
      </c>
    </row>
    <row r="74" spans="2:5" ht="34.9" customHeight="1" x14ac:dyDescent="0.2">
      <c r="D74" s="203" t="s">
        <v>1071</v>
      </c>
      <c r="E74" s="204"/>
    </row>
    <row r="76" spans="2:5" ht="15.75" thickBot="1" x14ac:dyDescent="0.25"/>
    <row r="77" spans="2:5" ht="29.45" customHeight="1" thickBot="1" x14ac:dyDescent="0.25">
      <c r="D77" s="180" t="s">
        <v>38</v>
      </c>
      <c r="E77" s="181" t="s">
        <v>1072</v>
      </c>
    </row>
    <row r="78" spans="2:5" x14ac:dyDescent="0.2">
      <c r="D78" s="30" t="s">
        <v>1073</v>
      </c>
      <c r="E78" s="36" t="s">
        <v>1074</v>
      </c>
    </row>
    <row r="79" spans="2:5" x14ac:dyDescent="0.2">
      <c r="D79" s="30" t="s">
        <v>1075</v>
      </c>
      <c r="E79" s="36" t="s">
        <v>1076</v>
      </c>
    </row>
    <row r="80" spans="2:5" ht="30" x14ac:dyDescent="0.2">
      <c r="D80" s="30" t="s">
        <v>1077</v>
      </c>
      <c r="E80" s="36" t="s">
        <v>1078</v>
      </c>
    </row>
    <row r="81" spans="2:5" x14ac:dyDescent="0.2">
      <c r="D81" s="30" t="s">
        <v>249</v>
      </c>
      <c r="E81" s="36" t="s">
        <v>1079</v>
      </c>
    </row>
    <row r="82" spans="2:5" x14ac:dyDescent="0.2">
      <c r="D82" s="30" t="s">
        <v>1080</v>
      </c>
      <c r="E82" s="36" t="s">
        <v>1081</v>
      </c>
    </row>
    <row r="83" spans="2:5" ht="15.75" thickBot="1" x14ac:dyDescent="0.25">
      <c r="D83" s="32" t="s">
        <v>1082</v>
      </c>
      <c r="E83" s="37" t="s">
        <v>1083</v>
      </c>
    </row>
    <row r="84" spans="2:5" ht="30.6" customHeight="1" thickBot="1" x14ac:dyDescent="0.25">
      <c r="D84" s="198" t="s">
        <v>1084</v>
      </c>
      <c r="E84" s="199"/>
    </row>
    <row r="88" spans="2:5" ht="15.75" thickBot="1" x14ac:dyDescent="0.25"/>
    <row r="89" spans="2:5" ht="33.6" customHeight="1" thickBot="1" x14ac:dyDescent="0.25">
      <c r="B89" s="76" t="s">
        <v>968</v>
      </c>
      <c r="C89" s="39" t="s">
        <v>969</v>
      </c>
      <c r="D89" s="201" t="s">
        <v>1085</v>
      </c>
      <c r="E89" s="202"/>
    </row>
    <row r="90" spans="2:5" ht="56.25" customHeight="1" thickBot="1" x14ac:dyDescent="0.25">
      <c r="B90" s="182" t="s">
        <v>971</v>
      </c>
      <c r="C90" s="40">
        <v>1</v>
      </c>
      <c r="D90" s="30" t="s">
        <v>1086</v>
      </c>
      <c r="E90" s="31" t="s">
        <v>1087</v>
      </c>
    </row>
    <row r="91" spans="2:5" ht="17.25" thickBot="1" x14ac:dyDescent="0.25">
      <c r="B91" s="184"/>
      <c r="C91" s="40">
        <f>1+C90</f>
        <v>2</v>
      </c>
      <c r="D91" s="30" t="s">
        <v>947</v>
      </c>
      <c r="E91" s="31" t="s">
        <v>1088</v>
      </c>
    </row>
    <row r="92" spans="2:5" ht="45.75" thickBot="1" x14ac:dyDescent="0.25">
      <c r="B92" s="182" t="s">
        <v>975</v>
      </c>
      <c r="C92" s="40">
        <v>1</v>
      </c>
      <c r="D92" s="30" t="s">
        <v>948</v>
      </c>
      <c r="E92" s="31" t="s">
        <v>1089</v>
      </c>
    </row>
    <row r="93" spans="2:5" ht="69.599999999999994" customHeight="1" thickBot="1" x14ac:dyDescent="0.25">
      <c r="B93" s="184"/>
      <c r="C93" s="40">
        <v>2</v>
      </c>
      <c r="D93" s="30" t="s">
        <v>1090</v>
      </c>
      <c r="E93" s="31" t="s">
        <v>1091</v>
      </c>
    </row>
    <row r="94" spans="2:5" ht="30.75" thickBot="1" x14ac:dyDescent="0.25">
      <c r="B94" s="182" t="s">
        <v>983</v>
      </c>
      <c r="C94" s="40">
        <v>1</v>
      </c>
      <c r="D94" s="30" t="s">
        <v>950</v>
      </c>
      <c r="E94" s="31" t="s">
        <v>1092</v>
      </c>
    </row>
    <row r="95" spans="2:5" ht="30.75" thickBot="1" x14ac:dyDescent="0.25">
      <c r="B95" s="183"/>
      <c r="C95" s="40">
        <v>2</v>
      </c>
      <c r="D95" s="30" t="s">
        <v>951</v>
      </c>
      <c r="E95" s="31" t="s">
        <v>1093</v>
      </c>
    </row>
    <row r="96" spans="2:5" ht="71.25" customHeight="1" thickBot="1" x14ac:dyDescent="0.25">
      <c r="B96" s="183"/>
      <c r="C96" s="40">
        <v>3</v>
      </c>
      <c r="D96" s="30" t="s">
        <v>952</v>
      </c>
      <c r="E96" s="31" t="s">
        <v>1094</v>
      </c>
    </row>
    <row r="97" spans="2:5" ht="37.9" customHeight="1" thickBot="1" x14ac:dyDescent="0.25">
      <c r="B97" s="184"/>
      <c r="C97" s="40">
        <v>4</v>
      </c>
      <c r="D97" s="32" t="s">
        <v>48</v>
      </c>
      <c r="E97" s="33" t="s">
        <v>1095</v>
      </c>
    </row>
    <row r="98" spans="2:5" ht="177.75" customHeight="1" thickBot="1" x14ac:dyDescent="0.25">
      <c r="B98" s="42"/>
      <c r="C98" s="198" t="s">
        <v>1096</v>
      </c>
      <c r="D98" s="199"/>
      <c r="E98" s="200"/>
    </row>
    <row r="99" spans="2:5" ht="16.5" x14ac:dyDescent="0.2">
      <c r="B99" s="42"/>
    </row>
    <row r="100" spans="2:5" ht="16.5" x14ac:dyDescent="0.2">
      <c r="B100" s="42"/>
    </row>
    <row r="102" spans="2:5" ht="45" customHeight="1" x14ac:dyDescent="0.2">
      <c r="B102" s="186" t="s">
        <v>1097</v>
      </c>
      <c r="C102" s="187"/>
      <c r="D102" s="188"/>
      <c r="E102" s="195" t="s">
        <v>1098</v>
      </c>
    </row>
    <row r="103" spans="2:5" ht="45" customHeight="1" x14ac:dyDescent="0.2">
      <c r="B103" s="189"/>
      <c r="C103" s="190"/>
      <c r="D103" s="191"/>
      <c r="E103" s="196"/>
    </row>
    <row r="104" spans="2:5" ht="45" customHeight="1" x14ac:dyDescent="0.2">
      <c r="B104" s="189"/>
      <c r="C104" s="190"/>
      <c r="D104" s="191"/>
      <c r="E104" s="196"/>
    </row>
    <row r="105" spans="2:5" ht="15.6" customHeight="1" x14ac:dyDescent="0.2">
      <c r="B105" s="192"/>
      <c r="C105" s="193"/>
      <c r="D105" s="194"/>
      <c r="E105" s="197"/>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heetViews>
  <sheetFormatPr defaultRowHeight="14.25" x14ac:dyDescent="0.2"/>
  <cols>
    <col min="2" max="2" width="20.25" customWidth="1"/>
    <col min="3" max="3" width="13.375" customWidth="1"/>
    <col min="4" max="4" width="15.625" bestFit="1" customWidth="1"/>
    <col min="5" max="5" width="15.625" customWidth="1"/>
  </cols>
  <sheetData>
    <row r="3" spans="2:6" ht="15" x14ac:dyDescent="0.25">
      <c r="B3" s="53" t="s">
        <v>1099</v>
      </c>
      <c r="C3" s="53" t="s">
        <v>63</v>
      </c>
      <c r="D3" s="53" t="s">
        <v>1100</v>
      </c>
      <c r="E3" s="53" t="s">
        <v>865</v>
      </c>
      <c r="F3" s="53" t="s">
        <v>1101</v>
      </c>
    </row>
    <row r="4" spans="2:6" ht="15" x14ac:dyDescent="0.25">
      <c r="B4" t="s">
        <v>908</v>
      </c>
      <c r="C4" t="s">
        <v>71</v>
      </c>
      <c r="D4" s="82" t="s">
        <v>84</v>
      </c>
      <c r="E4" s="82" t="s">
        <v>1102</v>
      </c>
      <c r="F4" s="82" t="s">
        <v>1103</v>
      </c>
    </row>
    <row r="5" spans="2:6" ht="15" x14ac:dyDescent="0.25">
      <c r="B5" t="s">
        <v>74</v>
      </c>
      <c r="C5" t="s">
        <v>82</v>
      </c>
      <c r="D5" s="82" t="s">
        <v>112</v>
      </c>
      <c r="E5" s="82" t="s">
        <v>933</v>
      </c>
      <c r="F5" s="82" t="s">
        <v>911</v>
      </c>
    </row>
    <row r="6" spans="2:6" ht="15" x14ac:dyDescent="0.25">
      <c r="C6" t="s">
        <v>935</v>
      </c>
      <c r="D6" s="82" t="s">
        <v>79</v>
      </c>
      <c r="E6" s="82" t="s">
        <v>910</v>
      </c>
      <c r="F6" s="82" t="s">
        <v>1104</v>
      </c>
    </row>
    <row r="7" spans="2:6" ht="15" x14ac:dyDescent="0.25">
      <c r="D7" s="82" t="s">
        <v>299</v>
      </c>
      <c r="E7" s="82" t="s">
        <v>1105</v>
      </c>
      <c r="F7" s="82" t="s">
        <v>48</v>
      </c>
    </row>
    <row r="8" spans="2:6" ht="15" x14ac:dyDescent="0.25">
      <c r="D8" s="82" t="s">
        <v>48</v>
      </c>
      <c r="E8" s="8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2024-06-28T10:14:53Z</dcterms:created>
  <dcterms:modified xsi:type="dcterms:W3CDTF">2024-06-28T10:15:15Z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-2035203146</vt:i4>
  </property>
  <property fmtid="{D5CDD505-2E9C-101B-9397-08002B2CF9AE}" pid="3" name="_NewReviewCycle">
    <vt:lpwstr/>
  </property>
</Properties>
</file>